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AppData\Local\Temp\Rar$DIa0.865\"/>
    </mc:Choice>
  </mc:AlternateContent>
  <xr:revisionPtr revIDLastSave="0" documentId="13_ncr:1_{47EA8DC6-A212-497F-B5DD-9DACE3B765E1}" xr6:coauthVersionLast="43" xr6:coauthVersionMax="43" xr10:uidLastSave="{00000000-0000-0000-0000-000000000000}"/>
  <bookViews>
    <workbookView xWindow="780" yWindow="315" windowWidth="12315" windowHeight="11205" firstSheet="1" activeTab="2" xr2:uid="{00000000-000D-0000-FFFF-FFFF00000000}"/>
  </bookViews>
  <sheets>
    <sheet name="Balance Sheet" sheetId="1" r:id="rId1"/>
    <sheet name="Income Statement" sheetId="2" r:id="rId2"/>
    <sheet name="CF - Indirec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8" i="1" l="1"/>
  <c r="E41" i="1"/>
  <c r="E58" i="1" l="1"/>
  <c r="D58" i="1"/>
  <c r="E33" i="1" l="1"/>
  <c r="E32" i="1" s="1"/>
  <c r="E11" i="1"/>
  <c r="D11" i="1"/>
  <c r="D28" i="3" l="1"/>
  <c r="E23" i="3"/>
  <c r="D23" i="3"/>
  <c r="E14" i="3"/>
  <c r="E20" i="3" s="1"/>
  <c r="D14" i="3"/>
  <c r="D20" i="3" s="1"/>
  <c r="E22" i="2"/>
  <c r="D22" i="2"/>
  <c r="E11" i="2"/>
  <c r="E13" i="2" s="1"/>
  <c r="D11" i="2"/>
  <c r="D13" i="2" s="1"/>
  <c r="D29" i="3" l="1"/>
  <c r="D31" i="3" s="1"/>
  <c r="E29" i="3"/>
  <c r="E31" i="3" s="1"/>
  <c r="D19" i="2"/>
  <c r="D23" i="2" s="1"/>
  <c r="D26" i="2" s="1"/>
  <c r="E19" i="2"/>
  <c r="E23" i="2" s="1"/>
  <c r="E26" i="2" s="1"/>
  <c r="D64" i="1"/>
  <c r="D33" i="1"/>
  <c r="D32" i="1" s="1"/>
  <c r="E64" i="1"/>
  <c r="E54" i="1"/>
  <c r="D54" i="1"/>
  <c r="E44" i="1"/>
  <c r="D44" i="1"/>
  <c r="E28" i="1"/>
  <c r="D28" i="1"/>
  <c r="E22" i="1"/>
  <c r="D22" i="1"/>
  <c r="E20" i="1"/>
  <c r="D20" i="1"/>
  <c r="E14" i="1"/>
  <c r="D14" i="1"/>
  <c r="D57" i="1" l="1"/>
  <c r="D56" i="1" s="1"/>
  <c r="E57" i="1"/>
  <c r="E56" i="1" s="1"/>
  <c r="E43" i="1"/>
  <c r="E10" i="1"/>
  <c r="D43" i="1"/>
  <c r="D10" i="1"/>
  <c r="D27" i="1"/>
  <c r="E27" i="1"/>
  <c r="D68" i="1" l="1"/>
  <c r="D41" i="1"/>
</calcChain>
</file>

<file path=xl/sharedStrings.xml><?xml version="1.0" encoding="utf-8"?>
<sst xmlns="http://schemas.openxmlformats.org/spreadsheetml/2006/main" count="273" uniqueCount="231">
  <si>
    <t>Financial Report</t>
  </si>
  <si>
    <t>Address:</t>
  </si>
  <si>
    <t>Tel: .............       Fax: .............</t>
  </si>
  <si>
    <t/>
  </si>
  <si>
    <t>Balance Sheet</t>
  </si>
  <si>
    <t>CT_EN</t>
  </si>
  <si>
    <t>MCT_EN</t>
  </si>
  <si>
    <t>TM_EN</t>
  </si>
  <si>
    <t>ASSETS</t>
  </si>
  <si>
    <t>A- CURRENT ASSETS</t>
  </si>
  <si>
    <t>100</t>
  </si>
  <si>
    <t>I. Cash and cash equivalents</t>
  </si>
  <si>
    <t>110</t>
  </si>
  <si>
    <t xml:space="preserve">1. Cash </t>
  </si>
  <si>
    <t>111</t>
  </si>
  <si>
    <t>II. Short-term investments</t>
  </si>
  <si>
    <t>120</t>
  </si>
  <si>
    <t>III. Accounts receivable</t>
  </si>
  <si>
    <t>130</t>
  </si>
  <si>
    <t>1. Receivables from customers</t>
  </si>
  <si>
    <t>131</t>
  </si>
  <si>
    <t xml:space="preserve">2. Advanced payments to suppliers </t>
  </si>
  <si>
    <t>132</t>
  </si>
  <si>
    <t>135</t>
  </si>
  <si>
    <t>136</t>
  </si>
  <si>
    <t>137</t>
  </si>
  <si>
    <t>IV. Inventory</t>
  </si>
  <si>
    <t>140</t>
  </si>
  <si>
    <t>1. Inventory</t>
  </si>
  <si>
    <t>141</t>
  </si>
  <si>
    <t>V. Other current assets</t>
  </si>
  <si>
    <t>150</t>
  </si>
  <si>
    <t>1. Short-term prepaid expenses</t>
  </si>
  <si>
    <t>151</t>
  </si>
  <si>
    <t>2. Deductible VAT</t>
  </si>
  <si>
    <t>152</t>
  </si>
  <si>
    <t>3. Taxes and receivables from the State</t>
  </si>
  <si>
    <t>153</t>
  </si>
  <si>
    <t>155</t>
  </si>
  <si>
    <t>B. FIXED ASSETS</t>
  </si>
  <si>
    <t>200</t>
  </si>
  <si>
    <t>I. Long-term receivables</t>
  </si>
  <si>
    <t>210</t>
  </si>
  <si>
    <t>212</t>
  </si>
  <si>
    <t>215</t>
  </si>
  <si>
    <t>216</t>
  </si>
  <si>
    <t>II. Fixed Assets</t>
  </si>
  <si>
    <t>220</t>
  </si>
  <si>
    <t>1. Tangible fixed assets</t>
  </si>
  <si>
    <t>221</t>
  </si>
  <si>
    <t xml:space="preserve">   - Historical cost</t>
  </si>
  <si>
    <t>222</t>
  </si>
  <si>
    <t xml:space="preserve">  - Accumulated Depreciation</t>
  </si>
  <si>
    <t>223</t>
  </si>
  <si>
    <t>III. Investment property</t>
  </si>
  <si>
    <t>230</t>
  </si>
  <si>
    <t>240</t>
  </si>
  <si>
    <t>250</t>
  </si>
  <si>
    <t>260</t>
  </si>
  <si>
    <t>262</t>
  </si>
  <si>
    <t>TOTAL ASSETS</t>
  </si>
  <si>
    <t>270</t>
  </si>
  <si>
    <t>RESOURCES</t>
  </si>
  <si>
    <t>A. LIABILITIES</t>
  </si>
  <si>
    <t>300</t>
  </si>
  <si>
    <t>I. Current liabilities</t>
  </si>
  <si>
    <t>310</t>
  </si>
  <si>
    <t>311</t>
  </si>
  <si>
    <t>312</t>
  </si>
  <si>
    <t>313</t>
  </si>
  <si>
    <t>314</t>
  </si>
  <si>
    <t>315</t>
  </si>
  <si>
    <t>318</t>
  </si>
  <si>
    <t>319</t>
  </si>
  <si>
    <t>320</t>
  </si>
  <si>
    <t>322</t>
  </si>
  <si>
    <t>II. Long-term liabilities</t>
  </si>
  <si>
    <t>330</t>
  </si>
  <si>
    <t>338</t>
  </si>
  <si>
    <t>B. OWNERS' EQUITY</t>
  </si>
  <si>
    <t>400</t>
  </si>
  <si>
    <t>I. Owners' Equity</t>
  </si>
  <si>
    <t>410</t>
  </si>
  <si>
    <t>1. Business capital</t>
  </si>
  <si>
    <t>411</t>
  </si>
  <si>
    <t>- Common stock with voting rights</t>
  </si>
  <si>
    <t>411a</t>
  </si>
  <si>
    <t>2. Paid-in capital</t>
  </si>
  <si>
    <t>412</t>
  </si>
  <si>
    <t>416</t>
  </si>
  <si>
    <t>418</t>
  </si>
  <si>
    <t>421</t>
  </si>
  <si>
    <t xml:space="preserve">- Accumulated undistributed profit after tax at end of last period </t>
  </si>
  <si>
    <t>421a</t>
  </si>
  <si>
    <t>- Undistributed profit after tax this period</t>
  </si>
  <si>
    <t>421b</t>
  </si>
  <si>
    <t>II. Other resources and funds</t>
  </si>
  <si>
    <t>430</t>
  </si>
  <si>
    <t>TOTAL RESOURCES</t>
  </si>
  <si>
    <t>440</t>
  </si>
  <si>
    <t xml:space="preserve">Income Statement </t>
  </si>
  <si>
    <t>1. Gross sales of merchandise and services</t>
  </si>
  <si>
    <t>01</t>
  </si>
  <si>
    <t>2. Deduction</t>
  </si>
  <si>
    <t>02</t>
  </si>
  <si>
    <t>3. Net sales of merchandise and services</t>
  </si>
  <si>
    <t>10</t>
  </si>
  <si>
    <t>4. Cost of goods sold</t>
  </si>
  <si>
    <t>11</t>
  </si>
  <si>
    <t>5. Gross profit from sale of merchandise and services</t>
  </si>
  <si>
    <t>20</t>
  </si>
  <si>
    <t>6. Financial income</t>
  </si>
  <si>
    <t>21</t>
  </si>
  <si>
    <t>7. Financial expenses</t>
  </si>
  <si>
    <t>22</t>
  </si>
  <si>
    <t>8. Selling expenses</t>
  </si>
  <si>
    <t>25</t>
  </si>
  <si>
    <t>9. General and administration expenses</t>
  </si>
  <si>
    <t>26</t>
  </si>
  <si>
    <t>10. Operating profit (loss)</t>
  </si>
  <si>
    <t>30</t>
  </si>
  <si>
    <t>11. Other income</t>
  </si>
  <si>
    <t>31</t>
  </si>
  <si>
    <t>12. Other expenses</t>
  </si>
  <si>
    <t>32</t>
  </si>
  <si>
    <t>13. Profit (loss) from other activities</t>
  </si>
  <si>
    <t>40</t>
  </si>
  <si>
    <t>50</t>
  </si>
  <si>
    <t>51</t>
  </si>
  <si>
    <t>52</t>
  </si>
  <si>
    <t>60</t>
  </si>
  <si>
    <t>70</t>
  </si>
  <si>
    <t xml:space="preserve">Cash flows - Indirect method </t>
  </si>
  <si>
    <t>Accumulated to this quarter (This year)</t>
  </si>
  <si>
    <t>Accumulated to this quarter (Last year)</t>
  </si>
  <si>
    <t>I. Cash flows from operating activities</t>
  </si>
  <si>
    <t>1. Profit before tax</t>
  </si>
  <si>
    <t>2. Adjustment of following items</t>
  </si>
  <si>
    <t>- Gains (loss) from investing activities</t>
  </si>
  <si>
    <t>05</t>
  </si>
  <si>
    <t>3. Profit from operating activities before working capital changes</t>
  </si>
  <si>
    <t>08</t>
  </si>
  <si>
    <t>- Increase/Decrease in accounts receivable</t>
  </si>
  <si>
    <t>09</t>
  </si>
  <si>
    <t>- Increase/Decrease in inventory</t>
  </si>
  <si>
    <t>- Increase/Decrease in accounts payables (excluding interest payables, income tax payables)</t>
  </si>
  <si>
    <t>- Increase/Decrease in prepaid expenses</t>
  </si>
  <si>
    <t>12</t>
  </si>
  <si>
    <t>- Income tax paid</t>
  </si>
  <si>
    <t>15</t>
  </si>
  <si>
    <t>Net cash from operating activities</t>
  </si>
  <si>
    <t>II. Cash flows from investing activities</t>
  </si>
  <si>
    <t>27</t>
  </si>
  <si>
    <t>Net cash from investing activities</t>
  </si>
  <si>
    <t>III. Cash flows from financing activities</t>
  </si>
  <si>
    <t>34</t>
  </si>
  <si>
    <t>Net cash from financing activities</t>
  </si>
  <si>
    <t>Net cash of the year (50 = 20+30+40)</t>
  </si>
  <si>
    <t>Cash and cash equivalent at beginning of period</t>
  </si>
  <si>
    <t>Cash and cash equivalent at end of period (70 = 50+60+61)</t>
  </si>
  <si>
    <t>1. Accounts Payable</t>
  </si>
  <si>
    <t>2. Advanced payments from buyers</t>
  </si>
  <si>
    <t>3. Tax Payables &amp; Payables to Government</t>
  </si>
  <si>
    <t>4. Employee Payables</t>
  </si>
  <si>
    <t>Company: BTC</t>
  </si>
  <si>
    <t>3. Receivables from short-term lending</t>
  </si>
  <si>
    <t>4. Other short-term receivables</t>
  </si>
  <si>
    <t xml:space="preserve">5. Allowance for incollectible accounts </t>
  </si>
  <si>
    <t>4. Other current assets</t>
  </si>
  <si>
    <t>1. Long-term prepaid expenses to sellers</t>
  </si>
  <si>
    <t>IV. Long-term assets in process</t>
  </si>
  <si>
    <t>1. Deferred Tax Assets</t>
  </si>
  <si>
    <t>5. Expense Payables</t>
  </si>
  <si>
    <t>6. Short-term unrealized revenue</t>
  </si>
  <si>
    <t xml:space="preserve">7. Others short-term payable </t>
  </si>
  <si>
    <t>8. Short-term borrowings and loans from finance lease</t>
  </si>
  <si>
    <t>9. Bonus and welfare fund</t>
  </si>
  <si>
    <t>1. Long-term borrowings and loans from finance lease</t>
  </si>
  <si>
    <t>3. Revaluation differences on Assets</t>
  </si>
  <si>
    <t>4. Investment &amp; Development Fund</t>
  </si>
  <si>
    <t>5. Other Funds belonging to Equity</t>
  </si>
  <si>
    <t>6. Retained earnings</t>
  </si>
  <si>
    <t>14. Accounting profit (loss) before tax</t>
  </si>
  <si>
    <t>15. Income tax payable</t>
  </si>
  <si>
    <t>16. Deferred income tax</t>
  </si>
  <si>
    <t>16. Net profit (loss) after tax</t>
  </si>
  <si>
    <t>17. Earning per share</t>
  </si>
  <si>
    <t>1. Interest and dividend received</t>
  </si>
  <si>
    <t>Quarter 4 year 2018</t>
  </si>
  <si>
    <t>Closing balance 31/12/2018</t>
  </si>
  <si>
    <t>Opening balance 01/01/2018</t>
  </si>
  <si>
    <t>2. Receivables from long-term lending</t>
  </si>
  <si>
    <t>3. Other long-term receivables</t>
  </si>
  <si>
    <t>V. Long-term financial investments</t>
  </si>
  <si>
    <t>VI. Others</t>
  </si>
  <si>
    <t>420</t>
  </si>
  <si>
    <t>23</t>
  </si>
  <si>
    <t>Interest expense</t>
  </si>
  <si>
    <t>18. Decrease in earning per share</t>
  </si>
  <si>
    <t>71</t>
  </si>
  <si>
    <t>- Depreciation of fixed assets</t>
  </si>
  <si>
    <t>33</t>
  </si>
  <si>
    <t>3. Payments of principal</t>
  </si>
  <si>
    <t>2. Receipts from borrowing</t>
  </si>
  <si>
    <t>1. Proceeds from issuance of stock and receipt of capital contributed</t>
  </si>
  <si>
    <t>V.01</t>
  </si>
  <si>
    <t>V.02</t>
  </si>
  <si>
    <t>V.03</t>
  </si>
  <si>
    <t>V.04A</t>
  </si>
  <si>
    <t>V.06</t>
  </si>
  <si>
    <t>V.07</t>
  </si>
  <si>
    <t>V.12B</t>
  </si>
  <si>
    <t>V.04B</t>
  </si>
  <si>
    <t>V.08</t>
  </si>
  <si>
    <t>V.10</t>
  </si>
  <si>
    <t>V.11</t>
  </si>
  <si>
    <t>V.12A</t>
  </si>
  <si>
    <t>V.13</t>
  </si>
  <si>
    <t>V.14</t>
  </si>
  <si>
    <t>V.09A</t>
  </si>
  <si>
    <t>V.09B</t>
  </si>
  <si>
    <t>V.15</t>
  </si>
  <si>
    <t>This Year</t>
  </si>
  <si>
    <t>Last Year</t>
  </si>
  <si>
    <t>VI.01</t>
  </si>
  <si>
    <t>VI.04</t>
  </si>
  <si>
    <t>VI.02</t>
  </si>
  <si>
    <t>VI.07</t>
  </si>
  <si>
    <t>VI.03</t>
  </si>
  <si>
    <t>VI.06a</t>
  </si>
  <si>
    <t>VI.06b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</si>
</sst>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Arial"/>
    </font>
    <font>
      <sz val="10"/>
      <name val="Arial"/>
    </font>
    <font>
      <b/>
      <sz val="9"/>
      <name val="Arial"/>
      <family val="2"/>
      <charset val="163"/>
    </font>
    <font>
      <sz val="9"/>
      <name val="Arial"/>
      <family val="2"/>
      <charset val="163"/>
    </font>
    <font>
      <b/>
      <sz val="9"/>
      <name val="Arial"/>
      <family val="2"/>
      <charset val="163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49" fontId="2" fillId="0" borderId="1" xfId="0" applyNumberFormat="1" applyFont="1" applyBorder="1"/>
    <xf numFmtId="164" fontId="2" fillId="0" borderId="1" xfId="1" applyNumberFormat="1" applyFont="1" applyBorder="1"/>
    <xf numFmtId="164" fontId="3" fillId="0" borderId="1" xfId="1" applyNumberFormat="1" applyFont="1" applyBorder="1"/>
    <xf numFmtId="164" fontId="2" fillId="0" borderId="1" xfId="0" applyNumberFormat="1" applyFont="1" applyBorder="1"/>
    <xf numFmtId="164" fontId="4" fillId="0" borderId="1" xfId="1" applyNumberFormat="1" applyFont="1" applyBorder="1"/>
    <xf numFmtId="164" fontId="2" fillId="0" borderId="0" xfId="1" applyNumberFormat="1" applyFont="1"/>
    <xf numFmtId="0" fontId="2" fillId="0" borderId="2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3" fillId="0" borderId="3" xfId="0" applyFont="1" applyBorder="1"/>
    <xf numFmtId="49" fontId="2" fillId="0" borderId="3" xfId="0" applyNumberFormat="1" applyFont="1" applyBorder="1"/>
    <xf numFmtId="164" fontId="3" fillId="0" borderId="3" xfId="1" applyNumberFormat="1" applyFont="1" applyBorder="1"/>
    <xf numFmtId="164" fontId="2" fillId="0" borderId="0" xfId="1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/>
    <xf numFmtId="0" fontId="5" fillId="0" borderId="1" xfId="0" applyFont="1" applyBorder="1"/>
    <xf numFmtId="164" fontId="5" fillId="0" borderId="1" xfId="1" applyNumberFormat="1" applyFont="1" applyBorder="1"/>
    <xf numFmtId="49" fontId="6" fillId="0" borderId="1" xfId="0" applyNumberFormat="1" applyFont="1" applyBorder="1"/>
    <xf numFmtId="0" fontId="3" fillId="0" borderId="0" xfId="0" applyFont="1" applyBorder="1"/>
    <xf numFmtId="49" fontId="2" fillId="0" borderId="0" xfId="0" applyNumberFormat="1" applyFont="1" applyBorder="1"/>
    <xf numFmtId="164" fontId="3" fillId="0" borderId="0" xfId="1" applyNumberFormat="1" applyFont="1" applyBorder="1"/>
    <xf numFmtId="49" fontId="3" fillId="0" borderId="1" xfId="0" applyNumberFormat="1" applyFont="1" applyBorder="1"/>
    <xf numFmtId="0" fontId="7" fillId="0" borderId="2" xfId="0" applyFont="1" applyBorder="1"/>
    <xf numFmtId="0" fontId="6" fillId="0" borderId="2" xfId="0" applyFont="1" applyBorder="1" applyAlignment="1">
      <alignment wrapText="1"/>
    </xf>
    <xf numFmtId="49" fontId="2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/>
    <xf numFmtId="164" fontId="6" fillId="0" borderId="1" xfId="1" applyNumberFormat="1" applyFont="1" applyBorder="1"/>
    <xf numFmtId="0" fontId="5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topLeftCell="A42" workbookViewId="0">
      <selection activeCell="E68" sqref="E68"/>
    </sheetView>
  </sheetViews>
  <sheetFormatPr defaultRowHeight="12" x14ac:dyDescent="0.2"/>
  <cols>
    <col min="1" max="1" width="50" customWidth="1"/>
    <col min="2" max="2" width="10" customWidth="1"/>
    <col min="4" max="5" width="20" customWidth="1"/>
  </cols>
  <sheetData>
    <row r="1" spans="1:5" x14ac:dyDescent="0.2">
      <c r="A1" s="31" t="s">
        <v>164</v>
      </c>
      <c r="B1" s="32"/>
      <c r="C1" s="17" t="s">
        <v>0</v>
      </c>
      <c r="D1" s="17"/>
    </row>
    <row r="2" spans="1:5" x14ac:dyDescent="0.2">
      <c r="A2" s="32" t="s">
        <v>1</v>
      </c>
      <c r="B2" s="32"/>
      <c r="C2" s="17" t="s">
        <v>188</v>
      </c>
      <c r="D2" s="17"/>
    </row>
    <row r="3" spans="1:5" x14ac:dyDescent="0.2">
      <c r="A3" s="32" t="s">
        <v>2</v>
      </c>
      <c r="B3" s="32"/>
      <c r="C3" s="17"/>
      <c r="D3" s="17"/>
    </row>
    <row r="4" spans="1:5" x14ac:dyDescent="0.2">
      <c r="C4" s="32" t="s">
        <v>3</v>
      </c>
      <c r="D4" s="32"/>
    </row>
    <row r="5" spans="1:5" ht="20.100000000000001" customHeight="1" x14ac:dyDescent="0.2">
      <c r="A5" s="33" t="s">
        <v>4</v>
      </c>
      <c r="B5" s="33"/>
      <c r="C5" s="33"/>
      <c r="D5" s="33"/>
      <c r="E5" s="33"/>
    </row>
    <row r="8" spans="1:5" x14ac:dyDescent="0.2">
      <c r="A8" s="1" t="s">
        <v>5</v>
      </c>
      <c r="B8" s="1" t="s">
        <v>6</v>
      </c>
      <c r="C8" s="1" t="s">
        <v>7</v>
      </c>
      <c r="D8" s="1" t="s">
        <v>189</v>
      </c>
      <c r="E8" s="1" t="s">
        <v>190</v>
      </c>
    </row>
    <row r="9" spans="1:5" x14ac:dyDescent="0.2">
      <c r="A9" s="2" t="s">
        <v>8</v>
      </c>
      <c r="B9" s="4"/>
      <c r="C9" s="4"/>
      <c r="D9" s="2" t="s">
        <v>3</v>
      </c>
      <c r="E9" s="2" t="s">
        <v>3</v>
      </c>
    </row>
    <row r="10" spans="1:5" x14ac:dyDescent="0.2">
      <c r="A10" s="2" t="s">
        <v>9</v>
      </c>
      <c r="B10" s="4" t="s">
        <v>10</v>
      </c>
      <c r="C10" s="4"/>
      <c r="D10" s="5">
        <f>D11+D13+D14+D20+D22</f>
        <v>1835537546287</v>
      </c>
      <c r="E10" s="5">
        <f>E11+E13+E14+E20+E22</f>
        <v>2263028651872</v>
      </c>
    </row>
    <row r="11" spans="1:5" x14ac:dyDescent="0.2">
      <c r="A11" s="2" t="s">
        <v>11</v>
      </c>
      <c r="B11" s="4" t="s">
        <v>12</v>
      </c>
      <c r="C11" s="4" t="s">
        <v>205</v>
      </c>
      <c r="D11" s="5">
        <f>D12</f>
        <v>281954676500</v>
      </c>
      <c r="E11" s="5">
        <f>E12</f>
        <v>374704220315</v>
      </c>
    </row>
    <row r="12" spans="1:5" x14ac:dyDescent="0.2">
      <c r="A12" s="3" t="s">
        <v>13</v>
      </c>
      <c r="B12" s="4" t="s">
        <v>14</v>
      </c>
      <c r="C12" s="4"/>
      <c r="D12" s="6">
        <v>281954676500</v>
      </c>
      <c r="E12" s="6">
        <v>374704220315</v>
      </c>
    </row>
    <row r="13" spans="1:5" x14ac:dyDescent="0.2">
      <c r="A13" s="2" t="s">
        <v>15</v>
      </c>
      <c r="B13" s="4" t="s">
        <v>16</v>
      </c>
      <c r="C13" s="4"/>
      <c r="D13" s="5">
        <v>0</v>
      </c>
      <c r="E13" s="5">
        <v>0</v>
      </c>
    </row>
    <row r="14" spans="1:5" x14ac:dyDescent="0.2">
      <c r="A14" s="2" t="s">
        <v>17</v>
      </c>
      <c r="B14" s="4" t="s">
        <v>18</v>
      </c>
      <c r="C14" s="4"/>
      <c r="D14" s="5">
        <f>SUM(D15:D19)</f>
        <v>532877230433</v>
      </c>
      <c r="E14" s="5">
        <f>SUM(E15:E19)</f>
        <v>1251898487116</v>
      </c>
    </row>
    <row r="15" spans="1:5" x14ac:dyDescent="0.2">
      <c r="A15" s="3" t="s">
        <v>19</v>
      </c>
      <c r="B15" s="4" t="s">
        <v>20</v>
      </c>
      <c r="C15" s="4" t="s">
        <v>206</v>
      </c>
      <c r="D15" s="6">
        <v>2307272282</v>
      </c>
      <c r="E15" s="6">
        <v>1033233974</v>
      </c>
    </row>
    <row r="16" spans="1:5" x14ac:dyDescent="0.2">
      <c r="A16" s="3" t="s">
        <v>21</v>
      </c>
      <c r="B16" s="4" t="s">
        <v>22</v>
      </c>
      <c r="C16" s="4" t="s">
        <v>207</v>
      </c>
      <c r="D16" s="6">
        <v>298408568492</v>
      </c>
      <c r="E16" s="6">
        <v>681385000000</v>
      </c>
    </row>
    <row r="17" spans="1:5" x14ac:dyDescent="0.2">
      <c r="A17" s="3" t="s">
        <v>165</v>
      </c>
      <c r="B17" s="4" t="s">
        <v>23</v>
      </c>
      <c r="C17" s="4"/>
      <c r="D17" s="6">
        <v>0</v>
      </c>
      <c r="E17" s="6">
        <v>0</v>
      </c>
    </row>
    <row r="18" spans="1:5" x14ac:dyDescent="0.2">
      <c r="A18" s="3" t="s">
        <v>166</v>
      </c>
      <c r="B18" s="4" t="s">
        <v>24</v>
      </c>
      <c r="C18" s="4" t="s">
        <v>208</v>
      </c>
      <c r="D18" s="6">
        <v>233194623633</v>
      </c>
      <c r="E18" s="6">
        <v>570513487116</v>
      </c>
    </row>
    <row r="19" spans="1:5" x14ac:dyDescent="0.2">
      <c r="A19" s="3" t="s">
        <v>167</v>
      </c>
      <c r="B19" s="4" t="s">
        <v>25</v>
      </c>
      <c r="C19" s="4"/>
      <c r="D19" s="6">
        <v>-1033233974</v>
      </c>
      <c r="E19" s="6">
        <v>-1033233974</v>
      </c>
    </row>
    <row r="20" spans="1:5" x14ac:dyDescent="0.2">
      <c r="A20" s="2" t="s">
        <v>26</v>
      </c>
      <c r="B20" s="4" t="s">
        <v>27</v>
      </c>
      <c r="C20" s="4" t="s">
        <v>209</v>
      </c>
      <c r="D20" s="5">
        <f>SUM(D21:D21)</f>
        <v>852616241377</v>
      </c>
      <c r="E20" s="5">
        <f>SUM(E21:E21)</f>
        <v>549630570885</v>
      </c>
    </row>
    <row r="21" spans="1:5" x14ac:dyDescent="0.2">
      <c r="A21" s="3" t="s">
        <v>28</v>
      </c>
      <c r="B21" s="4" t="s">
        <v>29</v>
      </c>
      <c r="C21" s="4"/>
      <c r="D21" s="6">
        <v>852616241377</v>
      </c>
      <c r="E21" s="6">
        <v>549630570885</v>
      </c>
    </row>
    <row r="22" spans="1:5" x14ac:dyDescent="0.2">
      <c r="A22" s="2" t="s">
        <v>30</v>
      </c>
      <c r="B22" s="4" t="s">
        <v>31</v>
      </c>
      <c r="C22" s="4"/>
      <c r="D22" s="5">
        <f>SUM(D23:D26)</f>
        <v>168089397977</v>
      </c>
      <c r="E22" s="5">
        <f>SUM(E23:E26)</f>
        <v>86795373556</v>
      </c>
    </row>
    <row r="23" spans="1:5" x14ac:dyDescent="0.2">
      <c r="A23" s="3" t="s">
        <v>32</v>
      </c>
      <c r="B23" s="4" t="s">
        <v>33</v>
      </c>
      <c r="C23" s="4" t="s">
        <v>210</v>
      </c>
      <c r="D23" s="6">
        <v>164151227253</v>
      </c>
      <c r="E23" s="6">
        <v>86752932874</v>
      </c>
    </row>
    <row r="24" spans="1:5" x14ac:dyDescent="0.2">
      <c r="A24" s="3" t="s">
        <v>34</v>
      </c>
      <c r="B24" s="4" t="s">
        <v>35</v>
      </c>
      <c r="C24" s="4"/>
      <c r="D24" s="6">
        <v>3898024942</v>
      </c>
      <c r="E24" s="6">
        <v>0</v>
      </c>
    </row>
    <row r="25" spans="1:5" x14ac:dyDescent="0.2">
      <c r="A25" s="3" t="s">
        <v>36</v>
      </c>
      <c r="B25" s="4" t="s">
        <v>37</v>
      </c>
      <c r="C25" s="4" t="s">
        <v>211</v>
      </c>
      <c r="D25" s="6">
        <v>40145782</v>
      </c>
      <c r="E25" s="6">
        <v>42440682</v>
      </c>
    </row>
    <row r="26" spans="1:5" x14ac:dyDescent="0.2">
      <c r="A26" s="3" t="s">
        <v>168</v>
      </c>
      <c r="B26" s="4" t="s">
        <v>38</v>
      </c>
      <c r="C26" s="4"/>
      <c r="D26" s="6">
        <v>0</v>
      </c>
      <c r="E26" s="6">
        <v>0</v>
      </c>
    </row>
    <row r="27" spans="1:5" x14ac:dyDescent="0.2">
      <c r="A27" s="2" t="s">
        <v>39</v>
      </c>
      <c r="B27" s="4" t="s">
        <v>40</v>
      </c>
      <c r="C27" s="4"/>
      <c r="D27" s="5">
        <f>D28+D32+D36+D37+D38+D39</f>
        <v>40964551224</v>
      </c>
      <c r="E27" s="5">
        <f>E28+E32+E36+E37+E38+E39</f>
        <v>32074325083</v>
      </c>
    </row>
    <row r="28" spans="1:5" x14ac:dyDescent="0.2">
      <c r="A28" s="2" t="s">
        <v>41</v>
      </c>
      <c r="B28" s="4" t="s">
        <v>42</v>
      </c>
      <c r="C28" s="4"/>
      <c r="D28" s="5">
        <f>SUM(D29:D31)</f>
        <v>28700000000</v>
      </c>
      <c r="E28" s="5">
        <f>SUM(E29:E31)</f>
        <v>28700000000</v>
      </c>
    </row>
    <row r="29" spans="1:5" x14ac:dyDescent="0.2">
      <c r="A29" s="3" t="s">
        <v>169</v>
      </c>
      <c r="B29" s="4" t="s">
        <v>43</v>
      </c>
      <c r="C29" s="4"/>
      <c r="D29" s="6">
        <v>0</v>
      </c>
      <c r="E29" s="6">
        <v>0</v>
      </c>
    </row>
    <row r="30" spans="1:5" x14ac:dyDescent="0.2">
      <c r="A30" s="3" t="s">
        <v>191</v>
      </c>
      <c r="B30" s="4" t="s">
        <v>44</v>
      </c>
      <c r="C30" s="4"/>
      <c r="D30" s="6">
        <v>0</v>
      </c>
      <c r="E30" s="6">
        <v>0</v>
      </c>
    </row>
    <row r="31" spans="1:5" x14ac:dyDescent="0.2">
      <c r="A31" s="3" t="s">
        <v>192</v>
      </c>
      <c r="B31" s="4" t="s">
        <v>45</v>
      </c>
      <c r="C31" s="4" t="s">
        <v>212</v>
      </c>
      <c r="D31" s="6">
        <v>28700000000</v>
      </c>
      <c r="E31" s="6">
        <v>28700000000</v>
      </c>
    </row>
    <row r="32" spans="1:5" x14ac:dyDescent="0.2">
      <c r="A32" s="2" t="s">
        <v>46</v>
      </c>
      <c r="B32" s="4" t="s">
        <v>47</v>
      </c>
      <c r="C32" s="4"/>
      <c r="D32" s="5">
        <f>D33</f>
        <v>0</v>
      </c>
      <c r="E32" s="5">
        <f>E33</f>
        <v>0</v>
      </c>
    </row>
    <row r="33" spans="1:5" x14ac:dyDescent="0.2">
      <c r="A33" s="2" t="s">
        <v>48</v>
      </c>
      <c r="B33" s="4" t="s">
        <v>49</v>
      </c>
      <c r="C33" s="4"/>
      <c r="D33" s="5">
        <f>D34+D35</f>
        <v>0</v>
      </c>
      <c r="E33" s="5">
        <f>E34+E35</f>
        <v>0</v>
      </c>
    </row>
    <row r="34" spans="1:5" x14ac:dyDescent="0.2">
      <c r="A34" s="3" t="s">
        <v>50</v>
      </c>
      <c r="B34" s="20" t="s">
        <v>51</v>
      </c>
      <c r="C34" s="4"/>
      <c r="D34" s="6">
        <v>0</v>
      </c>
      <c r="E34" s="6">
        <v>36363636</v>
      </c>
    </row>
    <row r="35" spans="1:5" x14ac:dyDescent="0.2">
      <c r="A35" s="3" t="s">
        <v>52</v>
      </c>
      <c r="B35" s="20" t="s">
        <v>53</v>
      </c>
      <c r="C35" s="4"/>
      <c r="D35" s="6">
        <v>0</v>
      </c>
      <c r="E35" s="6">
        <v>-36363636</v>
      </c>
    </row>
    <row r="36" spans="1:5" x14ac:dyDescent="0.2">
      <c r="A36" s="2" t="s">
        <v>54</v>
      </c>
      <c r="B36" s="4" t="s">
        <v>55</v>
      </c>
      <c r="C36" s="4"/>
      <c r="D36" s="5">
        <v>0</v>
      </c>
      <c r="E36" s="5">
        <v>0</v>
      </c>
    </row>
    <row r="37" spans="1:5" x14ac:dyDescent="0.2">
      <c r="A37" s="2" t="s">
        <v>170</v>
      </c>
      <c r="B37" s="4" t="s">
        <v>56</v>
      </c>
      <c r="C37" s="4"/>
      <c r="D37" s="5">
        <v>0</v>
      </c>
      <c r="E37" s="5">
        <v>0</v>
      </c>
    </row>
    <row r="38" spans="1:5" x14ac:dyDescent="0.2">
      <c r="A38" s="2" t="s">
        <v>193</v>
      </c>
      <c r="B38" s="4" t="s">
        <v>57</v>
      </c>
      <c r="C38" s="4"/>
      <c r="D38" s="5">
        <v>0</v>
      </c>
      <c r="E38" s="5">
        <v>0</v>
      </c>
    </row>
    <row r="39" spans="1:5" x14ac:dyDescent="0.2">
      <c r="A39" s="2" t="s">
        <v>194</v>
      </c>
      <c r="B39" s="4" t="s">
        <v>58</v>
      </c>
      <c r="C39" s="4"/>
      <c r="D39" s="5">
        <v>12264551224</v>
      </c>
      <c r="E39" s="5">
        <v>3374325083</v>
      </c>
    </row>
    <row r="40" spans="1:5" x14ac:dyDescent="0.2">
      <c r="A40" s="3" t="s">
        <v>171</v>
      </c>
      <c r="B40" s="4" t="s">
        <v>59</v>
      </c>
      <c r="C40" s="4" t="s">
        <v>213</v>
      </c>
      <c r="D40" s="6">
        <v>12264551224</v>
      </c>
      <c r="E40" s="6">
        <v>3374325083</v>
      </c>
    </row>
    <row r="41" spans="1:5" x14ac:dyDescent="0.2">
      <c r="A41" s="2" t="s">
        <v>60</v>
      </c>
      <c r="B41" s="4" t="s">
        <v>61</v>
      </c>
      <c r="C41" s="4"/>
      <c r="D41" s="7">
        <f>D10+D27</f>
        <v>1876502097511</v>
      </c>
      <c r="E41" s="7">
        <f>2295102976954</f>
        <v>2295102976954</v>
      </c>
    </row>
    <row r="42" spans="1:5" x14ac:dyDescent="0.2">
      <c r="A42" s="2" t="s">
        <v>62</v>
      </c>
      <c r="B42" s="4"/>
      <c r="C42" s="4"/>
      <c r="D42" s="2" t="s">
        <v>3</v>
      </c>
      <c r="E42" s="2" t="s">
        <v>3</v>
      </c>
    </row>
    <row r="43" spans="1:5" x14ac:dyDescent="0.2">
      <c r="A43" s="2" t="s">
        <v>63</v>
      </c>
      <c r="B43" s="4" t="s">
        <v>64</v>
      </c>
      <c r="C43" s="4"/>
      <c r="D43" s="7">
        <f>D44+D54</f>
        <v>1503114676535</v>
      </c>
      <c r="E43" s="7">
        <f>E44+E54</f>
        <v>1918959093697</v>
      </c>
    </row>
    <row r="44" spans="1:5" x14ac:dyDescent="0.2">
      <c r="A44" s="2" t="s">
        <v>65</v>
      </c>
      <c r="B44" s="4" t="s">
        <v>66</v>
      </c>
      <c r="C44" s="4"/>
      <c r="D44" s="7">
        <f>SUM(D45:D53)</f>
        <v>1396448009866</v>
      </c>
      <c r="E44" s="7">
        <f>SUM(E45:E53)</f>
        <v>1598959093697</v>
      </c>
    </row>
    <row r="45" spans="1:5" x14ac:dyDescent="0.2">
      <c r="A45" s="3" t="s">
        <v>160</v>
      </c>
      <c r="B45" s="4" t="s">
        <v>67</v>
      </c>
      <c r="C45" s="4" t="s">
        <v>214</v>
      </c>
      <c r="D45" s="6">
        <v>529933307</v>
      </c>
      <c r="E45" s="6">
        <v>536105149</v>
      </c>
    </row>
    <row r="46" spans="1:5" x14ac:dyDescent="0.2">
      <c r="A46" s="3" t="s">
        <v>161</v>
      </c>
      <c r="B46" s="4" t="s">
        <v>68</v>
      </c>
      <c r="C46" s="4" t="s">
        <v>215</v>
      </c>
      <c r="D46" s="6">
        <v>889216144836</v>
      </c>
      <c r="E46" s="6">
        <v>315246077468</v>
      </c>
    </row>
    <row r="47" spans="1:5" x14ac:dyDescent="0.2">
      <c r="A47" s="3" t="s">
        <v>162</v>
      </c>
      <c r="B47" s="4" t="s">
        <v>69</v>
      </c>
      <c r="C47" s="4" t="s">
        <v>216</v>
      </c>
      <c r="D47" s="6">
        <v>172351439509</v>
      </c>
      <c r="E47" s="6">
        <v>364412275980</v>
      </c>
    </row>
    <row r="48" spans="1:5" x14ac:dyDescent="0.2">
      <c r="A48" s="3" t="s">
        <v>163</v>
      </c>
      <c r="B48" s="4" t="s">
        <v>70</v>
      </c>
      <c r="C48" s="4"/>
      <c r="D48" s="6">
        <v>422252747</v>
      </c>
      <c r="E48" s="6">
        <v>0</v>
      </c>
    </row>
    <row r="49" spans="1:5" x14ac:dyDescent="0.2">
      <c r="A49" s="3" t="s">
        <v>172</v>
      </c>
      <c r="B49" s="4" t="s">
        <v>71</v>
      </c>
      <c r="C49" s="4" t="s">
        <v>217</v>
      </c>
      <c r="D49" s="6">
        <v>38227393140</v>
      </c>
      <c r="E49" s="6">
        <v>210664276739</v>
      </c>
    </row>
    <row r="50" spans="1:5" x14ac:dyDescent="0.2">
      <c r="A50" s="3" t="s">
        <v>173</v>
      </c>
      <c r="B50" s="4" t="s">
        <v>72</v>
      </c>
      <c r="C50" s="4"/>
      <c r="D50" s="6">
        <v>0</v>
      </c>
      <c r="E50" s="6">
        <v>0</v>
      </c>
    </row>
    <row r="51" spans="1:5" x14ac:dyDescent="0.2">
      <c r="A51" s="3" t="s">
        <v>174</v>
      </c>
      <c r="B51" s="4" t="s">
        <v>73</v>
      </c>
      <c r="C51" s="4" t="s">
        <v>218</v>
      </c>
      <c r="D51" s="6">
        <v>135700846328</v>
      </c>
      <c r="E51" s="6">
        <v>548100358361</v>
      </c>
    </row>
    <row r="52" spans="1:5" x14ac:dyDescent="0.2">
      <c r="A52" s="3" t="s">
        <v>175</v>
      </c>
      <c r="B52" s="4" t="s">
        <v>74</v>
      </c>
      <c r="C52" s="4" t="s">
        <v>219</v>
      </c>
      <c r="D52" s="6">
        <v>159999999999</v>
      </c>
      <c r="E52" s="6">
        <v>160000000000</v>
      </c>
    </row>
    <row r="53" spans="1:5" x14ac:dyDescent="0.2">
      <c r="A53" s="3" t="s">
        <v>176</v>
      </c>
      <c r="B53" s="4" t="s">
        <v>75</v>
      </c>
      <c r="C53" s="4"/>
      <c r="D53" s="6">
        <v>0</v>
      </c>
      <c r="E53" s="6">
        <v>0</v>
      </c>
    </row>
    <row r="54" spans="1:5" s="30" customFormat="1" x14ac:dyDescent="0.2">
      <c r="A54" s="18" t="s">
        <v>76</v>
      </c>
      <c r="B54" s="28" t="s">
        <v>77</v>
      </c>
      <c r="C54" s="28"/>
      <c r="D54" s="19">
        <f>SUM(D55:D55)</f>
        <v>106666666669</v>
      </c>
      <c r="E54" s="19">
        <f>SUM(E55:E55)</f>
        <v>320000000000</v>
      </c>
    </row>
    <row r="55" spans="1:5" x14ac:dyDescent="0.2">
      <c r="A55" s="3" t="s">
        <v>177</v>
      </c>
      <c r="B55" s="4" t="s">
        <v>78</v>
      </c>
      <c r="C55" s="4" t="s">
        <v>220</v>
      </c>
      <c r="D55" s="6">
        <v>106666666669</v>
      </c>
      <c r="E55" s="6">
        <v>320000000000</v>
      </c>
    </row>
    <row r="56" spans="1:5" x14ac:dyDescent="0.2">
      <c r="A56" s="2" t="s">
        <v>79</v>
      </c>
      <c r="B56" s="4" t="s">
        <v>80</v>
      </c>
      <c r="C56" s="4"/>
      <c r="D56" s="7">
        <f>D57+D67</f>
        <v>373387420976</v>
      </c>
      <c r="E56" s="7">
        <f>E57+E67</f>
        <v>376143883258</v>
      </c>
    </row>
    <row r="57" spans="1:5" x14ac:dyDescent="0.2">
      <c r="A57" s="2" t="s">
        <v>81</v>
      </c>
      <c r="B57" s="4" t="s">
        <v>82</v>
      </c>
      <c r="C57" s="4" t="s">
        <v>221</v>
      </c>
      <c r="D57" s="8">
        <f>D58+SUM(D60:D64)</f>
        <v>373387420976</v>
      </c>
      <c r="E57" s="8">
        <f>E58+SUM(E60:E64)</f>
        <v>376143883258</v>
      </c>
    </row>
    <row r="58" spans="1:5" x14ac:dyDescent="0.2">
      <c r="A58" s="2" t="s">
        <v>83</v>
      </c>
      <c r="B58" s="4" t="s">
        <v>84</v>
      </c>
      <c r="C58" s="4"/>
      <c r="D58" s="6">
        <f>SUM(D59)</f>
        <v>300000000000</v>
      </c>
      <c r="E58" s="6">
        <f>SUM(E59)</f>
        <v>300000000000</v>
      </c>
    </row>
    <row r="59" spans="1:5" x14ac:dyDescent="0.2">
      <c r="A59" s="3" t="s">
        <v>85</v>
      </c>
      <c r="B59" s="4" t="s">
        <v>86</v>
      </c>
      <c r="C59" s="4"/>
      <c r="D59" s="6">
        <v>300000000000</v>
      </c>
      <c r="E59" s="6">
        <v>300000000000</v>
      </c>
    </row>
    <row r="60" spans="1:5" x14ac:dyDescent="0.2">
      <c r="A60" s="3" t="s">
        <v>87</v>
      </c>
      <c r="B60" s="4" t="s">
        <v>88</v>
      </c>
      <c r="C60" s="4"/>
      <c r="D60" s="6">
        <v>86158308017</v>
      </c>
      <c r="E60" s="6">
        <v>86158308017</v>
      </c>
    </row>
    <row r="61" spans="1:5" x14ac:dyDescent="0.2">
      <c r="A61" s="3" t="s">
        <v>178</v>
      </c>
      <c r="B61" s="4" t="s">
        <v>89</v>
      </c>
      <c r="C61" s="4"/>
      <c r="D61" s="6">
        <v>0</v>
      </c>
      <c r="E61" s="6">
        <v>0</v>
      </c>
    </row>
    <row r="62" spans="1:5" x14ac:dyDescent="0.2">
      <c r="A62" s="3" t="s">
        <v>179</v>
      </c>
      <c r="B62" s="4" t="s">
        <v>90</v>
      </c>
      <c r="C62" s="4"/>
      <c r="D62" s="6">
        <v>2571025926</v>
      </c>
      <c r="E62" s="6">
        <v>2571025926</v>
      </c>
    </row>
    <row r="63" spans="1:5" x14ac:dyDescent="0.2">
      <c r="A63" s="3" t="s">
        <v>180</v>
      </c>
      <c r="B63" s="4" t="s">
        <v>195</v>
      </c>
      <c r="C63" s="4"/>
      <c r="D63" s="6">
        <v>1285311591</v>
      </c>
      <c r="E63" s="6">
        <v>1285311591</v>
      </c>
    </row>
    <row r="64" spans="1:5" s="30" customFormat="1" x14ac:dyDescent="0.2">
      <c r="A64" s="18" t="s">
        <v>181</v>
      </c>
      <c r="B64" s="28" t="s">
        <v>91</v>
      </c>
      <c r="C64" s="28"/>
      <c r="D64" s="19">
        <f>SUM(D65:D66)</f>
        <v>-16627224558</v>
      </c>
      <c r="E64" s="19">
        <f>SUM(E65:E66)</f>
        <v>-13870762276</v>
      </c>
    </row>
    <row r="65" spans="1:5" x14ac:dyDescent="0.2">
      <c r="A65" s="3" t="s">
        <v>92</v>
      </c>
      <c r="B65" s="4" t="s">
        <v>93</v>
      </c>
      <c r="C65" s="4"/>
      <c r="D65" s="6">
        <v>-13870762276</v>
      </c>
      <c r="E65" s="6">
        <v>-12811102853</v>
      </c>
    </row>
    <row r="66" spans="1:5" x14ac:dyDescent="0.2">
      <c r="A66" s="3" t="s">
        <v>94</v>
      </c>
      <c r="B66" s="4" t="s">
        <v>95</v>
      </c>
      <c r="C66" s="4"/>
      <c r="D66" s="6">
        <v>-2756462282</v>
      </c>
      <c r="E66" s="6">
        <v>-1059659423</v>
      </c>
    </row>
    <row r="67" spans="1:5" x14ac:dyDescent="0.2">
      <c r="A67" s="2" t="s">
        <v>96</v>
      </c>
      <c r="B67" s="4" t="s">
        <v>97</v>
      </c>
      <c r="C67" s="4"/>
      <c r="D67" s="6">
        <v>0</v>
      </c>
      <c r="E67" s="6">
        <v>0</v>
      </c>
    </row>
    <row r="68" spans="1:5" x14ac:dyDescent="0.2">
      <c r="A68" s="2" t="s">
        <v>98</v>
      </c>
      <c r="B68" s="4" t="s">
        <v>99</v>
      </c>
      <c r="C68" s="4"/>
      <c r="D68" s="7">
        <f>D56+D43</f>
        <v>1876502097511</v>
      </c>
      <c r="E68" s="7">
        <f>2295102976954</f>
        <v>2295102976954</v>
      </c>
    </row>
  </sheetData>
  <mergeCells count="5">
    <mergeCell ref="A1:B1"/>
    <mergeCell ref="A2:B2"/>
    <mergeCell ref="A3:B3"/>
    <mergeCell ref="C4:D4"/>
    <mergeCell ref="A5:E5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E8921-4648-441B-82C1-C449F880269D}">
  <dimension ref="A1:G29"/>
  <sheetViews>
    <sheetView topLeftCell="A9" workbookViewId="0">
      <selection activeCell="E29" sqref="E29"/>
    </sheetView>
  </sheetViews>
  <sheetFormatPr defaultRowHeight="12" x14ac:dyDescent="0.2"/>
  <cols>
    <col min="1" max="1" width="50" customWidth="1"/>
    <col min="2" max="2" width="10" customWidth="1"/>
    <col min="4" max="6" width="20" style="9" customWidth="1"/>
    <col min="7" max="7" width="20.5703125" style="9" customWidth="1"/>
    <col min="257" max="257" width="50" customWidth="1"/>
    <col min="258" max="258" width="10" customWidth="1"/>
    <col min="260" max="262" width="20" customWidth="1"/>
    <col min="263" max="263" width="20.5703125" customWidth="1"/>
    <col min="513" max="513" width="50" customWidth="1"/>
    <col min="514" max="514" width="10" customWidth="1"/>
    <col min="516" max="518" width="20" customWidth="1"/>
    <col min="519" max="519" width="20.5703125" customWidth="1"/>
    <col min="769" max="769" width="50" customWidth="1"/>
    <col min="770" max="770" width="10" customWidth="1"/>
    <col min="772" max="774" width="20" customWidth="1"/>
    <col min="775" max="775" width="20.5703125" customWidth="1"/>
    <col min="1025" max="1025" width="50" customWidth="1"/>
    <col min="1026" max="1026" width="10" customWidth="1"/>
    <col min="1028" max="1030" width="20" customWidth="1"/>
    <col min="1031" max="1031" width="20.5703125" customWidth="1"/>
    <col min="1281" max="1281" width="50" customWidth="1"/>
    <col min="1282" max="1282" width="10" customWidth="1"/>
    <col min="1284" max="1286" width="20" customWidth="1"/>
    <col min="1287" max="1287" width="20.5703125" customWidth="1"/>
    <col min="1537" max="1537" width="50" customWidth="1"/>
    <col min="1538" max="1538" width="10" customWidth="1"/>
    <col min="1540" max="1542" width="20" customWidth="1"/>
    <col min="1543" max="1543" width="20.5703125" customWidth="1"/>
    <col min="1793" max="1793" width="50" customWidth="1"/>
    <col min="1794" max="1794" width="10" customWidth="1"/>
    <col min="1796" max="1798" width="20" customWidth="1"/>
    <col min="1799" max="1799" width="20.5703125" customWidth="1"/>
    <col min="2049" max="2049" width="50" customWidth="1"/>
    <col min="2050" max="2050" width="10" customWidth="1"/>
    <col min="2052" max="2054" width="20" customWidth="1"/>
    <col min="2055" max="2055" width="20.5703125" customWidth="1"/>
    <col min="2305" max="2305" width="50" customWidth="1"/>
    <col min="2306" max="2306" width="10" customWidth="1"/>
    <col min="2308" max="2310" width="20" customWidth="1"/>
    <col min="2311" max="2311" width="20.5703125" customWidth="1"/>
    <col min="2561" max="2561" width="50" customWidth="1"/>
    <col min="2562" max="2562" width="10" customWidth="1"/>
    <col min="2564" max="2566" width="20" customWidth="1"/>
    <col min="2567" max="2567" width="20.5703125" customWidth="1"/>
    <col min="2817" max="2817" width="50" customWidth="1"/>
    <col min="2818" max="2818" width="10" customWidth="1"/>
    <col min="2820" max="2822" width="20" customWidth="1"/>
    <col min="2823" max="2823" width="20.5703125" customWidth="1"/>
    <col min="3073" max="3073" width="50" customWidth="1"/>
    <col min="3074" max="3074" width="10" customWidth="1"/>
    <col min="3076" max="3078" width="20" customWidth="1"/>
    <col min="3079" max="3079" width="20.5703125" customWidth="1"/>
    <col min="3329" max="3329" width="50" customWidth="1"/>
    <col min="3330" max="3330" width="10" customWidth="1"/>
    <col min="3332" max="3334" width="20" customWidth="1"/>
    <col min="3335" max="3335" width="20.5703125" customWidth="1"/>
    <col min="3585" max="3585" width="50" customWidth="1"/>
    <col min="3586" max="3586" width="10" customWidth="1"/>
    <col min="3588" max="3590" width="20" customWidth="1"/>
    <col min="3591" max="3591" width="20.5703125" customWidth="1"/>
    <col min="3841" max="3841" width="50" customWidth="1"/>
    <col min="3842" max="3842" width="10" customWidth="1"/>
    <col min="3844" max="3846" width="20" customWidth="1"/>
    <col min="3847" max="3847" width="20.5703125" customWidth="1"/>
    <col min="4097" max="4097" width="50" customWidth="1"/>
    <col min="4098" max="4098" width="10" customWidth="1"/>
    <col min="4100" max="4102" width="20" customWidth="1"/>
    <col min="4103" max="4103" width="20.5703125" customWidth="1"/>
    <col min="4353" max="4353" width="50" customWidth="1"/>
    <col min="4354" max="4354" width="10" customWidth="1"/>
    <col min="4356" max="4358" width="20" customWidth="1"/>
    <col min="4359" max="4359" width="20.5703125" customWidth="1"/>
    <col min="4609" max="4609" width="50" customWidth="1"/>
    <col min="4610" max="4610" width="10" customWidth="1"/>
    <col min="4612" max="4614" width="20" customWidth="1"/>
    <col min="4615" max="4615" width="20.5703125" customWidth="1"/>
    <col min="4865" max="4865" width="50" customWidth="1"/>
    <col min="4866" max="4866" width="10" customWidth="1"/>
    <col min="4868" max="4870" width="20" customWidth="1"/>
    <col min="4871" max="4871" width="20.5703125" customWidth="1"/>
    <col min="5121" max="5121" width="50" customWidth="1"/>
    <col min="5122" max="5122" width="10" customWidth="1"/>
    <col min="5124" max="5126" width="20" customWidth="1"/>
    <col min="5127" max="5127" width="20.5703125" customWidth="1"/>
    <col min="5377" max="5377" width="50" customWidth="1"/>
    <col min="5378" max="5378" width="10" customWidth="1"/>
    <col min="5380" max="5382" width="20" customWidth="1"/>
    <col min="5383" max="5383" width="20.5703125" customWidth="1"/>
    <col min="5633" max="5633" width="50" customWidth="1"/>
    <col min="5634" max="5634" width="10" customWidth="1"/>
    <col min="5636" max="5638" width="20" customWidth="1"/>
    <col min="5639" max="5639" width="20.5703125" customWidth="1"/>
    <col min="5889" max="5889" width="50" customWidth="1"/>
    <col min="5890" max="5890" width="10" customWidth="1"/>
    <col min="5892" max="5894" width="20" customWidth="1"/>
    <col min="5895" max="5895" width="20.5703125" customWidth="1"/>
    <col min="6145" max="6145" width="50" customWidth="1"/>
    <col min="6146" max="6146" width="10" customWidth="1"/>
    <col min="6148" max="6150" width="20" customWidth="1"/>
    <col min="6151" max="6151" width="20.5703125" customWidth="1"/>
    <col min="6401" max="6401" width="50" customWidth="1"/>
    <col min="6402" max="6402" width="10" customWidth="1"/>
    <col min="6404" max="6406" width="20" customWidth="1"/>
    <col min="6407" max="6407" width="20.5703125" customWidth="1"/>
    <col min="6657" max="6657" width="50" customWidth="1"/>
    <col min="6658" max="6658" width="10" customWidth="1"/>
    <col min="6660" max="6662" width="20" customWidth="1"/>
    <col min="6663" max="6663" width="20.5703125" customWidth="1"/>
    <col min="6913" max="6913" width="50" customWidth="1"/>
    <col min="6914" max="6914" width="10" customWidth="1"/>
    <col min="6916" max="6918" width="20" customWidth="1"/>
    <col min="6919" max="6919" width="20.5703125" customWidth="1"/>
    <col min="7169" max="7169" width="50" customWidth="1"/>
    <col min="7170" max="7170" width="10" customWidth="1"/>
    <col min="7172" max="7174" width="20" customWidth="1"/>
    <col min="7175" max="7175" width="20.5703125" customWidth="1"/>
    <col min="7425" max="7425" width="50" customWidth="1"/>
    <col min="7426" max="7426" width="10" customWidth="1"/>
    <col min="7428" max="7430" width="20" customWidth="1"/>
    <col min="7431" max="7431" width="20.5703125" customWidth="1"/>
    <col min="7681" max="7681" width="50" customWidth="1"/>
    <col min="7682" max="7682" width="10" customWidth="1"/>
    <col min="7684" max="7686" width="20" customWidth="1"/>
    <col min="7687" max="7687" width="20.5703125" customWidth="1"/>
    <col min="7937" max="7937" width="50" customWidth="1"/>
    <col min="7938" max="7938" width="10" customWidth="1"/>
    <col min="7940" max="7942" width="20" customWidth="1"/>
    <col min="7943" max="7943" width="20.5703125" customWidth="1"/>
    <col min="8193" max="8193" width="50" customWidth="1"/>
    <col min="8194" max="8194" width="10" customWidth="1"/>
    <col min="8196" max="8198" width="20" customWidth="1"/>
    <col min="8199" max="8199" width="20.5703125" customWidth="1"/>
    <col min="8449" max="8449" width="50" customWidth="1"/>
    <col min="8450" max="8450" width="10" customWidth="1"/>
    <col min="8452" max="8454" width="20" customWidth="1"/>
    <col min="8455" max="8455" width="20.5703125" customWidth="1"/>
    <col min="8705" max="8705" width="50" customWidth="1"/>
    <col min="8706" max="8706" width="10" customWidth="1"/>
    <col min="8708" max="8710" width="20" customWidth="1"/>
    <col min="8711" max="8711" width="20.5703125" customWidth="1"/>
    <col min="8961" max="8961" width="50" customWidth="1"/>
    <col min="8962" max="8962" width="10" customWidth="1"/>
    <col min="8964" max="8966" width="20" customWidth="1"/>
    <col min="8967" max="8967" width="20.5703125" customWidth="1"/>
    <col min="9217" max="9217" width="50" customWidth="1"/>
    <col min="9218" max="9218" width="10" customWidth="1"/>
    <col min="9220" max="9222" width="20" customWidth="1"/>
    <col min="9223" max="9223" width="20.5703125" customWidth="1"/>
    <col min="9473" max="9473" width="50" customWidth="1"/>
    <col min="9474" max="9474" width="10" customWidth="1"/>
    <col min="9476" max="9478" width="20" customWidth="1"/>
    <col min="9479" max="9479" width="20.5703125" customWidth="1"/>
    <col min="9729" max="9729" width="50" customWidth="1"/>
    <col min="9730" max="9730" width="10" customWidth="1"/>
    <col min="9732" max="9734" width="20" customWidth="1"/>
    <col min="9735" max="9735" width="20.5703125" customWidth="1"/>
    <col min="9985" max="9985" width="50" customWidth="1"/>
    <col min="9986" max="9986" width="10" customWidth="1"/>
    <col min="9988" max="9990" width="20" customWidth="1"/>
    <col min="9991" max="9991" width="20.5703125" customWidth="1"/>
    <col min="10241" max="10241" width="50" customWidth="1"/>
    <col min="10242" max="10242" width="10" customWidth="1"/>
    <col min="10244" max="10246" width="20" customWidth="1"/>
    <col min="10247" max="10247" width="20.5703125" customWidth="1"/>
    <col min="10497" max="10497" width="50" customWidth="1"/>
    <col min="10498" max="10498" width="10" customWidth="1"/>
    <col min="10500" max="10502" width="20" customWidth="1"/>
    <col min="10503" max="10503" width="20.5703125" customWidth="1"/>
    <col min="10753" max="10753" width="50" customWidth="1"/>
    <col min="10754" max="10754" width="10" customWidth="1"/>
    <col min="10756" max="10758" width="20" customWidth="1"/>
    <col min="10759" max="10759" width="20.5703125" customWidth="1"/>
    <col min="11009" max="11009" width="50" customWidth="1"/>
    <col min="11010" max="11010" width="10" customWidth="1"/>
    <col min="11012" max="11014" width="20" customWidth="1"/>
    <col min="11015" max="11015" width="20.5703125" customWidth="1"/>
    <col min="11265" max="11265" width="50" customWidth="1"/>
    <col min="11266" max="11266" width="10" customWidth="1"/>
    <col min="11268" max="11270" width="20" customWidth="1"/>
    <col min="11271" max="11271" width="20.5703125" customWidth="1"/>
    <col min="11521" max="11521" width="50" customWidth="1"/>
    <col min="11522" max="11522" width="10" customWidth="1"/>
    <col min="11524" max="11526" width="20" customWidth="1"/>
    <col min="11527" max="11527" width="20.5703125" customWidth="1"/>
    <col min="11777" max="11777" width="50" customWidth="1"/>
    <col min="11778" max="11778" width="10" customWidth="1"/>
    <col min="11780" max="11782" width="20" customWidth="1"/>
    <col min="11783" max="11783" width="20.5703125" customWidth="1"/>
    <col min="12033" max="12033" width="50" customWidth="1"/>
    <col min="12034" max="12034" width="10" customWidth="1"/>
    <col min="12036" max="12038" width="20" customWidth="1"/>
    <col min="12039" max="12039" width="20.5703125" customWidth="1"/>
    <col min="12289" max="12289" width="50" customWidth="1"/>
    <col min="12290" max="12290" width="10" customWidth="1"/>
    <col min="12292" max="12294" width="20" customWidth="1"/>
    <col min="12295" max="12295" width="20.5703125" customWidth="1"/>
    <col min="12545" max="12545" width="50" customWidth="1"/>
    <col min="12546" max="12546" width="10" customWidth="1"/>
    <col min="12548" max="12550" width="20" customWidth="1"/>
    <col min="12551" max="12551" width="20.5703125" customWidth="1"/>
    <col min="12801" max="12801" width="50" customWidth="1"/>
    <col min="12802" max="12802" width="10" customWidth="1"/>
    <col min="12804" max="12806" width="20" customWidth="1"/>
    <col min="12807" max="12807" width="20.5703125" customWidth="1"/>
    <col min="13057" max="13057" width="50" customWidth="1"/>
    <col min="13058" max="13058" width="10" customWidth="1"/>
    <col min="13060" max="13062" width="20" customWidth="1"/>
    <col min="13063" max="13063" width="20.5703125" customWidth="1"/>
    <col min="13313" max="13313" width="50" customWidth="1"/>
    <col min="13314" max="13314" width="10" customWidth="1"/>
    <col min="13316" max="13318" width="20" customWidth="1"/>
    <col min="13319" max="13319" width="20.5703125" customWidth="1"/>
    <col min="13569" max="13569" width="50" customWidth="1"/>
    <col min="13570" max="13570" width="10" customWidth="1"/>
    <col min="13572" max="13574" width="20" customWidth="1"/>
    <col min="13575" max="13575" width="20.5703125" customWidth="1"/>
    <col min="13825" max="13825" width="50" customWidth="1"/>
    <col min="13826" max="13826" width="10" customWidth="1"/>
    <col min="13828" max="13830" width="20" customWidth="1"/>
    <col min="13831" max="13831" width="20.5703125" customWidth="1"/>
    <col min="14081" max="14081" width="50" customWidth="1"/>
    <col min="14082" max="14082" width="10" customWidth="1"/>
    <col min="14084" max="14086" width="20" customWidth="1"/>
    <col min="14087" max="14087" width="20.5703125" customWidth="1"/>
    <col min="14337" max="14337" width="50" customWidth="1"/>
    <col min="14338" max="14338" width="10" customWidth="1"/>
    <col min="14340" max="14342" width="20" customWidth="1"/>
    <col min="14343" max="14343" width="20.5703125" customWidth="1"/>
    <col min="14593" max="14593" width="50" customWidth="1"/>
    <col min="14594" max="14594" width="10" customWidth="1"/>
    <col min="14596" max="14598" width="20" customWidth="1"/>
    <col min="14599" max="14599" width="20.5703125" customWidth="1"/>
    <col min="14849" max="14849" width="50" customWidth="1"/>
    <col min="14850" max="14850" width="10" customWidth="1"/>
    <col min="14852" max="14854" width="20" customWidth="1"/>
    <col min="14855" max="14855" width="20.5703125" customWidth="1"/>
    <col min="15105" max="15105" width="50" customWidth="1"/>
    <col min="15106" max="15106" width="10" customWidth="1"/>
    <col min="15108" max="15110" width="20" customWidth="1"/>
    <col min="15111" max="15111" width="20.5703125" customWidth="1"/>
    <col min="15361" max="15361" width="50" customWidth="1"/>
    <col min="15362" max="15362" width="10" customWidth="1"/>
    <col min="15364" max="15366" width="20" customWidth="1"/>
    <col min="15367" max="15367" width="20.5703125" customWidth="1"/>
    <col min="15617" max="15617" width="50" customWidth="1"/>
    <col min="15618" max="15618" width="10" customWidth="1"/>
    <col min="15620" max="15622" width="20" customWidth="1"/>
    <col min="15623" max="15623" width="20.5703125" customWidth="1"/>
    <col min="15873" max="15873" width="50" customWidth="1"/>
    <col min="15874" max="15874" width="10" customWidth="1"/>
    <col min="15876" max="15878" width="20" customWidth="1"/>
    <col min="15879" max="15879" width="20.5703125" customWidth="1"/>
    <col min="16129" max="16129" width="50" customWidth="1"/>
    <col min="16130" max="16130" width="10" customWidth="1"/>
    <col min="16132" max="16134" width="20" customWidth="1"/>
    <col min="16135" max="16135" width="20.5703125" customWidth="1"/>
  </cols>
  <sheetData>
    <row r="1" spans="1:7" x14ac:dyDescent="0.2">
      <c r="A1" s="31" t="s">
        <v>164</v>
      </c>
      <c r="B1" s="32"/>
      <c r="C1" s="17" t="s">
        <v>0</v>
      </c>
      <c r="D1" s="17"/>
    </row>
    <row r="2" spans="1:7" x14ac:dyDescent="0.2">
      <c r="A2" s="32" t="s">
        <v>1</v>
      </c>
      <c r="B2" s="32"/>
      <c r="C2" s="17" t="s">
        <v>188</v>
      </c>
      <c r="D2" s="17"/>
    </row>
    <row r="3" spans="1:7" x14ac:dyDescent="0.2">
      <c r="A3" s="32" t="s">
        <v>2</v>
      </c>
      <c r="B3" s="32"/>
      <c r="C3" s="17"/>
      <c r="D3" s="17"/>
    </row>
    <row r="4" spans="1:7" x14ac:dyDescent="0.2">
      <c r="C4" s="32" t="s">
        <v>3</v>
      </c>
      <c r="D4" s="32"/>
    </row>
    <row r="5" spans="1:7" x14ac:dyDescent="0.2">
      <c r="A5" s="33" t="s">
        <v>100</v>
      </c>
      <c r="B5" s="33"/>
      <c r="C5" s="33"/>
      <c r="D5" s="33"/>
      <c r="E5" s="33"/>
    </row>
    <row r="8" spans="1:7" x14ac:dyDescent="0.2">
      <c r="A8" s="10" t="s">
        <v>5</v>
      </c>
      <c r="B8" s="10" t="s">
        <v>6</v>
      </c>
      <c r="C8" s="10" t="s">
        <v>7</v>
      </c>
      <c r="D8" s="11" t="s">
        <v>222</v>
      </c>
      <c r="E8" s="11" t="s">
        <v>223</v>
      </c>
      <c r="F8"/>
      <c r="G8"/>
    </row>
    <row r="9" spans="1:7" x14ac:dyDescent="0.2">
      <c r="A9" s="12" t="s">
        <v>101</v>
      </c>
      <c r="B9" s="13" t="s">
        <v>102</v>
      </c>
      <c r="C9" s="13"/>
      <c r="D9" s="14">
        <v>0</v>
      </c>
      <c r="E9" s="14">
        <v>0</v>
      </c>
      <c r="F9"/>
      <c r="G9"/>
    </row>
    <row r="10" spans="1:7" x14ac:dyDescent="0.2">
      <c r="A10" s="3" t="s">
        <v>103</v>
      </c>
      <c r="B10" s="4" t="s">
        <v>104</v>
      </c>
      <c r="C10" s="4"/>
      <c r="D10" s="6">
        <v>0</v>
      </c>
      <c r="E10" s="6">
        <v>0</v>
      </c>
      <c r="F10"/>
      <c r="G10"/>
    </row>
    <row r="11" spans="1:7" x14ac:dyDescent="0.2">
      <c r="A11" s="2" t="s">
        <v>105</v>
      </c>
      <c r="B11" s="4" t="s">
        <v>106</v>
      </c>
      <c r="C11" s="4"/>
      <c r="D11" s="5">
        <f>D9-D10</f>
        <v>0</v>
      </c>
      <c r="E11" s="5">
        <f>E9-E10</f>
        <v>0</v>
      </c>
      <c r="F11"/>
      <c r="G11"/>
    </row>
    <row r="12" spans="1:7" x14ac:dyDescent="0.2">
      <c r="A12" s="3" t="s">
        <v>107</v>
      </c>
      <c r="B12" s="4" t="s">
        <v>108</v>
      </c>
      <c r="C12" s="4"/>
      <c r="D12" s="6">
        <v>0</v>
      </c>
      <c r="E12" s="6">
        <v>0</v>
      </c>
      <c r="F12"/>
      <c r="G12"/>
    </row>
    <row r="13" spans="1:7" x14ac:dyDescent="0.2">
      <c r="A13" s="2" t="s">
        <v>109</v>
      </c>
      <c r="B13" s="4" t="s">
        <v>110</v>
      </c>
      <c r="C13" s="4"/>
      <c r="D13" s="5">
        <f>D11-D12</f>
        <v>0</v>
      </c>
      <c r="E13" s="5">
        <f>E11-E12</f>
        <v>0</v>
      </c>
      <c r="F13"/>
      <c r="G13"/>
    </row>
    <row r="14" spans="1:7" x14ac:dyDescent="0.2">
      <c r="A14" s="3" t="s">
        <v>111</v>
      </c>
      <c r="B14" s="4" t="s">
        <v>112</v>
      </c>
      <c r="C14" s="4" t="s">
        <v>224</v>
      </c>
      <c r="D14" s="6">
        <v>0</v>
      </c>
      <c r="E14" s="6">
        <v>884943900</v>
      </c>
      <c r="F14"/>
      <c r="G14"/>
    </row>
    <row r="15" spans="1:7" x14ac:dyDescent="0.2">
      <c r="A15" s="3" t="s">
        <v>113</v>
      </c>
      <c r="B15" s="4" t="s">
        <v>114</v>
      </c>
      <c r="C15" s="4"/>
      <c r="D15" s="6">
        <v>0</v>
      </c>
      <c r="E15" s="6">
        <v>0</v>
      </c>
      <c r="F15"/>
      <c r="G15"/>
    </row>
    <row r="16" spans="1:7" s="17" customFormat="1" x14ac:dyDescent="0.2">
      <c r="A16" s="3" t="s">
        <v>197</v>
      </c>
      <c r="B16" s="4" t="s">
        <v>196</v>
      </c>
      <c r="C16" s="4"/>
      <c r="D16" s="6"/>
      <c r="E16" s="6"/>
    </row>
    <row r="17" spans="1:7" x14ac:dyDescent="0.2">
      <c r="A17" s="3" t="s">
        <v>115</v>
      </c>
      <c r="B17" s="4" t="s">
        <v>116</v>
      </c>
      <c r="D17" s="6">
        <v>0</v>
      </c>
      <c r="E17" s="6">
        <v>0</v>
      </c>
      <c r="F17"/>
      <c r="G17"/>
    </row>
    <row r="18" spans="1:7" x14ac:dyDescent="0.2">
      <c r="A18" s="3" t="s">
        <v>117</v>
      </c>
      <c r="B18" s="4" t="s">
        <v>118</v>
      </c>
      <c r="C18" s="4" t="s">
        <v>225</v>
      </c>
      <c r="D18" s="6">
        <v>1656034162</v>
      </c>
      <c r="E18" s="6">
        <v>631606411</v>
      </c>
      <c r="F18"/>
      <c r="G18"/>
    </row>
    <row r="19" spans="1:7" x14ac:dyDescent="0.2">
      <c r="A19" s="2" t="s">
        <v>119</v>
      </c>
      <c r="B19" s="4" t="s">
        <v>120</v>
      </c>
      <c r="D19" s="5">
        <f>D13+D14-D15-D17-D18</f>
        <v>-1656034162</v>
      </c>
      <c r="E19" s="5">
        <f t="shared" ref="E19" si="0">E13+E14-E15-E17-E18</f>
        <v>253337489</v>
      </c>
      <c r="F19"/>
      <c r="G19"/>
    </row>
    <row r="20" spans="1:7" x14ac:dyDescent="0.2">
      <c r="A20" s="3" t="s">
        <v>121</v>
      </c>
      <c r="B20" s="4" t="s">
        <v>122</v>
      </c>
      <c r="C20" s="4" t="s">
        <v>226</v>
      </c>
      <c r="D20" s="6">
        <v>9644808</v>
      </c>
      <c r="E20" s="6">
        <v>22805000</v>
      </c>
      <c r="F20"/>
      <c r="G20"/>
    </row>
    <row r="21" spans="1:7" x14ac:dyDescent="0.2">
      <c r="A21" s="3" t="s">
        <v>123</v>
      </c>
      <c r="B21" s="4" t="s">
        <v>124</v>
      </c>
      <c r="C21" s="4" t="s">
        <v>228</v>
      </c>
      <c r="D21" s="6">
        <v>1110072928</v>
      </c>
      <c r="E21" s="6">
        <v>413135541</v>
      </c>
      <c r="F21"/>
      <c r="G21"/>
    </row>
    <row r="22" spans="1:7" x14ac:dyDescent="0.2">
      <c r="A22" s="2" t="s">
        <v>125</v>
      </c>
      <c r="B22" s="4" t="s">
        <v>126</v>
      </c>
      <c r="C22" s="4"/>
      <c r="D22" s="5">
        <f>D20-D21</f>
        <v>-1100428120</v>
      </c>
      <c r="E22" s="5">
        <f>E20-E21</f>
        <v>-390330541</v>
      </c>
      <c r="F22"/>
      <c r="G22"/>
    </row>
    <row r="23" spans="1:7" x14ac:dyDescent="0.2">
      <c r="A23" s="2" t="s">
        <v>182</v>
      </c>
      <c r="B23" s="4" t="s">
        <v>127</v>
      </c>
      <c r="D23" s="5">
        <f>D19+D22</f>
        <v>-2756462282</v>
      </c>
      <c r="E23" s="5">
        <f>E19+E22</f>
        <v>-136993052</v>
      </c>
      <c r="F23"/>
      <c r="G23"/>
    </row>
    <row r="24" spans="1:7" x14ac:dyDescent="0.2">
      <c r="A24" s="3" t="s">
        <v>183</v>
      </c>
      <c r="B24" s="4" t="s">
        <v>128</v>
      </c>
      <c r="C24" s="4" t="s">
        <v>229</v>
      </c>
      <c r="D24" s="6">
        <v>8890226141</v>
      </c>
      <c r="E24" s="6">
        <v>0</v>
      </c>
      <c r="F24"/>
      <c r="G24"/>
    </row>
    <row r="25" spans="1:7" x14ac:dyDescent="0.2">
      <c r="A25" s="3" t="s">
        <v>184</v>
      </c>
      <c r="B25" s="4" t="s">
        <v>129</v>
      </c>
      <c r="C25" s="4" t="s">
        <v>230</v>
      </c>
      <c r="D25" s="6">
        <v>-8890226141</v>
      </c>
      <c r="E25" s="6">
        <v>922666371</v>
      </c>
      <c r="F25"/>
      <c r="G25"/>
    </row>
    <row r="26" spans="1:7" x14ac:dyDescent="0.2">
      <c r="A26" s="2" t="s">
        <v>185</v>
      </c>
      <c r="B26" s="4" t="s">
        <v>130</v>
      </c>
      <c r="D26" s="5">
        <f>D23-D24-D25</f>
        <v>-2756462282</v>
      </c>
      <c r="E26" s="5">
        <f>E23-E24-E25</f>
        <v>-1059659423</v>
      </c>
      <c r="F26"/>
      <c r="G26"/>
    </row>
    <row r="27" spans="1:7" s="17" customFormat="1" x14ac:dyDescent="0.2">
      <c r="A27" s="3" t="s">
        <v>186</v>
      </c>
      <c r="B27" s="4" t="s">
        <v>131</v>
      </c>
      <c r="C27" s="4" t="s">
        <v>227</v>
      </c>
      <c r="D27" s="6">
        <v>-92</v>
      </c>
      <c r="E27" s="6">
        <v>-102</v>
      </c>
    </row>
    <row r="28" spans="1:7" x14ac:dyDescent="0.2">
      <c r="A28" s="3" t="s">
        <v>198</v>
      </c>
      <c r="B28" s="4" t="s">
        <v>199</v>
      </c>
      <c r="C28" s="4" t="s">
        <v>227</v>
      </c>
      <c r="D28" s="6">
        <v>-92</v>
      </c>
      <c r="E28" s="6">
        <v>-102</v>
      </c>
      <c r="F28"/>
      <c r="G28"/>
    </row>
    <row r="29" spans="1:7" s="17" customFormat="1" x14ac:dyDescent="0.2">
      <c r="A29" s="21"/>
      <c r="B29" s="22"/>
      <c r="C29" s="22"/>
      <c r="D29" s="23"/>
      <c r="E29" s="23"/>
      <c r="F29" s="23"/>
      <c r="G29" s="23"/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4547B-9154-40DF-B00A-FC28E708E95D}">
  <dimension ref="A1:E31"/>
  <sheetViews>
    <sheetView tabSelected="1" topLeftCell="B13" workbookViewId="0">
      <selection activeCell="D31" sqref="D31"/>
    </sheetView>
  </sheetViews>
  <sheetFormatPr defaultRowHeight="12" x14ac:dyDescent="0.2"/>
  <cols>
    <col min="1" max="1" width="60.7109375" customWidth="1"/>
    <col min="2" max="2" width="10" customWidth="1"/>
    <col min="4" max="5" width="20" style="9" customWidth="1"/>
    <col min="257" max="257" width="50" customWidth="1"/>
    <col min="258" max="258" width="10" customWidth="1"/>
    <col min="260" max="261" width="20" customWidth="1"/>
    <col min="513" max="513" width="50" customWidth="1"/>
    <col min="514" max="514" width="10" customWidth="1"/>
    <col min="516" max="517" width="20" customWidth="1"/>
    <col min="769" max="769" width="50" customWidth="1"/>
    <col min="770" max="770" width="10" customWidth="1"/>
    <col min="772" max="773" width="20" customWidth="1"/>
    <col min="1025" max="1025" width="50" customWidth="1"/>
    <col min="1026" max="1026" width="10" customWidth="1"/>
    <col min="1028" max="1029" width="20" customWidth="1"/>
    <col min="1281" max="1281" width="50" customWidth="1"/>
    <col min="1282" max="1282" width="10" customWidth="1"/>
    <col min="1284" max="1285" width="20" customWidth="1"/>
    <col min="1537" max="1537" width="50" customWidth="1"/>
    <col min="1538" max="1538" width="10" customWidth="1"/>
    <col min="1540" max="1541" width="20" customWidth="1"/>
    <col min="1793" max="1793" width="50" customWidth="1"/>
    <col min="1794" max="1794" width="10" customWidth="1"/>
    <col min="1796" max="1797" width="20" customWidth="1"/>
    <col min="2049" max="2049" width="50" customWidth="1"/>
    <col min="2050" max="2050" width="10" customWidth="1"/>
    <col min="2052" max="2053" width="20" customWidth="1"/>
    <col min="2305" max="2305" width="50" customWidth="1"/>
    <col min="2306" max="2306" width="10" customWidth="1"/>
    <col min="2308" max="2309" width="20" customWidth="1"/>
    <col min="2561" max="2561" width="50" customWidth="1"/>
    <col min="2562" max="2562" width="10" customWidth="1"/>
    <col min="2564" max="2565" width="20" customWidth="1"/>
    <col min="2817" max="2817" width="50" customWidth="1"/>
    <col min="2818" max="2818" width="10" customWidth="1"/>
    <col min="2820" max="2821" width="20" customWidth="1"/>
    <col min="3073" max="3073" width="50" customWidth="1"/>
    <col min="3074" max="3074" width="10" customWidth="1"/>
    <col min="3076" max="3077" width="20" customWidth="1"/>
    <col min="3329" max="3329" width="50" customWidth="1"/>
    <col min="3330" max="3330" width="10" customWidth="1"/>
    <col min="3332" max="3333" width="20" customWidth="1"/>
    <col min="3585" max="3585" width="50" customWidth="1"/>
    <col min="3586" max="3586" width="10" customWidth="1"/>
    <col min="3588" max="3589" width="20" customWidth="1"/>
    <col min="3841" max="3841" width="50" customWidth="1"/>
    <col min="3842" max="3842" width="10" customWidth="1"/>
    <col min="3844" max="3845" width="20" customWidth="1"/>
    <col min="4097" max="4097" width="50" customWidth="1"/>
    <col min="4098" max="4098" width="10" customWidth="1"/>
    <col min="4100" max="4101" width="20" customWidth="1"/>
    <col min="4353" max="4353" width="50" customWidth="1"/>
    <col min="4354" max="4354" width="10" customWidth="1"/>
    <col min="4356" max="4357" width="20" customWidth="1"/>
    <col min="4609" max="4609" width="50" customWidth="1"/>
    <col min="4610" max="4610" width="10" customWidth="1"/>
    <col min="4612" max="4613" width="20" customWidth="1"/>
    <col min="4865" max="4865" width="50" customWidth="1"/>
    <col min="4866" max="4866" width="10" customWidth="1"/>
    <col min="4868" max="4869" width="20" customWidth="1"/>
    <col min="5121" max="5121" width="50" customWidth="1"/>
    <col min="5122" max="5122" width="10" customWidth="1"/>
    <col min="5124" max="5125" width="20" customWidth="1"/>
    <col min="5377" max="5377" width="50" customWidth="1"/>
    <col min="5378" max="5378" width="10" customWidth="1"/>
    <col min="5380" max="5381" width="20" customWidth="1"/>
    <col min="5633" max="5633" width="50" customWidth="1"/>
    <col min="5634" max="5634" width="10" customWidth="1"/>
    <col min="5636" max="5637" width="20" customWidth="1"/>
    <col min="5889" max="5889" width="50" customWidth="1"/>
    <col min="5890" max="5890" width="10" customWidth="1"/>
    <col min="5892" max="5893" width="20" customWidth="1"/>
    <col min="6145" max="6145" width="50" customWidth="1"/>
    <col min="6146" max="6146" width="10" customWidth="1"/>
    <col min="6148" max="6149" width="20" customWidth="1"/>
    <col min="6401" max="6401" width="50" customWidth="1"/>
    <col min="6402" max="6402" width="10" customWidth="1"/>
    <col min="6404" max="6405" width="20" customWidth="1"/>
    <col min="6657" max="6657" width="50" customWidth="1"/>
    <col min="6658" max="6658" width="10" customWidth="1"/>
    <col min="6660" max="6661" width="20" customWidth="1"/>
    <col min="6913" max="6913" width="50" customWidth="1"/>
    <col min="6914" max="6914" width="10" customWidth="1"/>
    <col min="6916" max="6917" width="20" customWidth="1"/>
    <col min="7169" max="7169" width="50" customWidth="1"/>
    <col min="7170" max="7170" width="10" customWidth="1"/>
    <col min="7172" max="7173" width="20" customWidth="1"/>
    <col min="7425" max="7425" width="50" customWidth="1"/>
    <col min="7426" max="7426" width="10" customWidth="1"/>
    <col min="7428" max="7429" width="20" customWidth="1"/>
    <col min="7681" max="7681" width="50" customWidth="1"/>
    <col min="7682" max="7682" width="10" customWidth="1"/>
    <col min="7684" max="7685" width="20" customWidth="1"/>
    <col min="7937" max="7937" width="50" customWidth="1"/>
    <col min="7938" max="7938" width="10" customWidth="1"/>
    <col min="7940" max="7941" width="20" customWidth="1"/>
    <col min="8193" max="8193" width="50" customWidth="1"/>
    <col min="8194" max="8194" width="10" customWidth="1"/>
    <col min="8196" max="8197" width="20" customWidth="1"/>
    <col min="8449" max="8449" width="50" customWidth="1"/>
    <col min="8450" max="8450" width="10" customWidth="1"/>
    <col min="8452" max="8453" width="20" customWidth="1"/>
    <col min="8705" max="8705" width="50" customWidth="1"/>
    <col min="8706" max="8706" width="10" customWidth="1"/>
    <col min="8708" max="8709" width="20" customWidth="1"/>
    <col min="8961" max="8961" width="50" customWidth="1"/>
    <col min="8962" max="8962" width="10" customWidth="1"/>
    <col min="8964" max="8965" width="20" customWidth="1"/>
    <col min="9217" max="9217" width="50" customWidth="1"/>
    <col min="9218" max="9218" width="10" customWidth="1"/>
    <col min="9220" max="9221" width="20" customWidth="1"/>
    <col min="9473" max="9473" width="50" customWidth="1"/>
    <col min="9474" max="9474" width="10" customWidth="1"/>
    <col min="9476" max="9477" width="20" customWidth="1"/>
    <col min="9729" max="9729" width="50" customWidth="1"/>
    <col min="9730" max="9730" width="10" customWidth="1"/>
    <col min="9732" max="9733" width="20" customWidth="1"/>
    <col min="9985" max="9985" width="50" customWidth="1"/>
    <col min="9986" max="9986" width="10" customWidth="1"/>
    <col min="9988" max="9989" width="20" customWidth="1"/>
    <col min="10241" max="10241" width="50" customWidth="1"/>
    <col min="10242" max="10242" width="10" customWidth="1"/>
    <col min="10244" max="10245" width="20" customWidth="1"/>
    <col min="10497" max="10497" width="50" customWidth="1"/>
    <col min="10498" max="10498" width="10" customWidth="1"/>
    <col min="10500" max="10501" width="20" customWidth="1"/>
    <col min="10753" max="10753" width="50" customWidth="1"/>
    <col min="10754" max="10754" width="10" customWidth="1"/>
    <col min="10756" max="10757" width="20" customWidth="1"/>
    <col min="11009" max="11009" width="50" customWidth="1"/>
    <col min="11010" max="11010" width="10" customWidth="1"/>
    <col min="11012" max="11013" width="20" customWidth="1"/>
    <col min="11265" max="11265" width="50" customWidth="1"/>
    <col min="11266" max="11266" width="10" customWidth="1"/>
    <col min="11268" max="11269" width="20" customWidth="1"/>
    <col min="11521" max="11521" width="50" customWidth="1"/>
    <col min="11522" max="11522" width="10" customWidth="1"/>
    <col min="11524" max="11525" width="20" customWidth="1"/>
    <col min="11777" max="11777" width="50" customWidth="1"/>
    <col min="11778" max="11778" width="10" customWidth="1"/>
    <col min="11780" max="11781" width="20" customWidth="1"/>
    <col min="12033" max="12033" width="50" customWidth="1"/>
    <col min="12034" max="12034" width="10" customWidth="1"/>
    <col min="12036" max="12037" width="20" customWidth="1"/>
    <col min="12289" max="12289" width="50" customWidth="1"/>
    <col min="12290" max="12290" width="10" customWidth="1"/>
    <col min="12292" max="12293" width="20" customWidth="1"/>
    <col min="12545" max="12545" width="50" customWidth="1"/>
    <col min="12546" max="12546" width="10" customWidth="1"/>
    <col min="12548" max="12549" width="20" customWidth="1"/>
    <col min="12801" max="12801" width="50" customWidth="1"/>
    <col min="12802" max="12802" width="10" customWidth="1"/>
    <col min="12804" max="12805" width="20" customWidth="1"/>
    <col min="13057" max="13057" width="50" customWidth="1"/>
    <col min="13058" max="13058" width="10" customWidth="1"/>
    <col min="13060" max="13061" width="20" customWidth="1"/>
    <col min="13313" max="13313" width="50" customWidth="1"/>
    <col min="13314" max="13314" width="10" customWidth="1"/>
    <col min="13316" max="13317" width="20" customWidth="1"/>
    <col min="13569" max="13569" width="50" customWidth="1"/>
    <col min="13570" max="13570" width="10" customWidth="1"/>
    <col min="13572" max="13573" width="20" customWidth="1"/>
    <col min="13825" max="13825" width="50" customWidth="1"/>
    <col min="13826" max="13826" width="10" customWidth="1"/>
    <col min="13828" max="13829" width="20" customWidth="1"/>
    <col min="14081" max="14081" width="50" customWidth="1"/>
    <col min="14082" max="14082" width="10" customWidth="1"/>
    <col min="14084" max="14085" width="20" customWidth="1"/>
    <col min="14337" max="14337" width="50" customWidth="1"/>
    <col min="14338" max="14338" width="10" customWidth="1"/>
    <col min="14340" max="14341" width="20" customWidth="1"/>
    <col min="14593" max="14593" width="50" customWidth="1"/>
    <col min="14594" max="14594" width="10" customWidth="1"/>
    <col min="14596" max="14597" width="20" customWidth="1"/>
    <col min="14849" max="14849" width="50" customWidth="1"/>
    <col min="14850" max="14850" width="10" customWidth="1"/>
    <col min="14852" max="14853" width="20" customWidth="1"/>
    <col min="15105" max="15105" width="50" customWidth="1"/>
    <col min="15106" max="15106" width="10" customWidth="1"/>
    <col min="15108" max="15109" width="20" customWidth="1"/>
    <col min="15361" max="15361" width="50" customWidth="1"/>
    <col min="15362" max="15362" width="10" customWidth="1"/>
    <col min="15364" max="15365" width="20" customWidth="1"/>
    <col min="15617" max="15617" width="50" customWidth="1"/>
    <col min="15618" max="15618" width="10" customWidth="1"/>
    <col min="15620" max="15621" width="20" customWidth="1"/>
    <col min="15873" max="15873" width="50" customWidth="1"/>
    <col min="15874" max="15874" width="10" customWidth="1"/>
    <col min="15876" max="15877" width="20" customWidth="1"/>
    <col min="16129" max="16129" width="50" customWidth="1"/>
    <col min="16130" max="16130" width="10" customWidth="1"/>
    <col min="16132" max="16133" width="20" customWidth="1"/>
  </cols>
  <sheetData>
    <row r="1" spans="1:5" x14ac:dyDescent="0.2">
      <c r="A1" s="31" t="s">
        <v>164</v>
      </c>
      <c r="B1" s="32"/>
      <c r="C1" s="16" t="s">
        <v>0</v>
      </c>
      <c r="D1" s="16"/>
    </row>
    <row r="2" spans="1:5" x14ac:dyDescent="0.2">
      <c r="A2" s="32" t="s">
        <v>1</v>
      </c>
      <c r="B2" s="32"/>
      <c r="C2" s="16" t="s">
        <v>188</v>
      </c>
      <c r="D2" s="16"/>
    </row>
    <row r="3" spans="1:5" x14ac:dyDescent="0.2">
      <c r="A3" s="32" t="s">
        <v>2</v>
      </c>
      <c r="B3" s="32"/>
      <c r="C3" s="16"/>
      <c r="D3" s="16"/>
    </row>
    <row r="4" spans="1:5" x14ac:dyDescent="0.2">
      <c r="C4" s="32" t="s">
        <v>3</v>
      </c>
      <c r="D4" s="32"/>
    </row>
    <row r="5" spans="1:5" ht="20.100000000000001" customHeight="1" x14ac:dyDescent="0.2">
      <c r="A5" s="33" t="s">
        <v>132</v>
      </c>
      <c r="B5" s="33"/>
      <c r="C5" s="33"/>
      <c r="D5" s="33"/>
      <c r="E5" s="33"/>
    </row>
    <row r="8" spans="1:5" x14ac:dyDescent="0.2">
      <c r="A8" s="1" t="s">
        <v>5</v>
      </c>
      <c r="B8" s="1" t="s">
        <v>6</v>
      </c>
      <c r="C8" s="1" t="s">
        <v>7</v>
      </c>
      <c r="D8" s="15" t="s">
        <v>133</v>
      </c>
      <c r="E8" s="15" t="s">
        <v>134</v>
      </c>
    </row>
    <row r="9" spans="1:5" x14ac:dyDescent="0.2">
      <c r="A9" s="2" t="s">
        <v>135</v>
      </c>
      <c r="B9" s="4"/>
      <c r="C9" s="4"/>
      <c r="D9" s="5" t="s">
        <v>3</v>
      </c>
      <c r="E9" s="5" t="s">
        <v>3</v>
      </c>
    </row>
    <row r="10" spans="1:5" x14ac:dyDescent="0.2">
      <c r="A10" s="3" t="s">
        <v>136</v>
      </c>
      <c r="B10" s="4" t="s">
        <v>102</v>
      </c>
      <c r="C10" s="4"/>
      <c r="D10" s="6">
        <v>-2756462282</v>
      </c>
      <c r="E10" s="6">
        <v>-136993052</v>
      </c>
    </row>
    <row r="11" spans="1:5" x14ac:dyDescent="0.2">
      <c r="A11" s="2" t="s">
        <v>137</v>
      </c>
      <c r="B11" s="4"/>
      <c r="C11" s="4"/>
      <c r="D11" s="5" t="s">
        <v>3</v>
      </c>
      <c r="E11" s="5" t="s">
        <v>3</v>
      </c>
    </row>
    <row r="12" spans="1:5" s="17" customFormat="1" x14ac:dyDescent="0.2">
      <c r="A12" s="24" t="s">
        <v>200</v>
      </c>
      <c r="B12" s="4" t="s">
        <v>104</v>
      </c>
      <c r="C12" s="4"/>
      <c r="D12" s="29"/>
      <c r="E12" s="29">
        <v>2797200</v>
      </c>
    </row>
    <row r="13" spans="1:5" x14ac:dyDescent="0.2">
      <c r="A13" s="3" t="s">
        <v>138</v>
      </c>
      <c r="B13" s="4" t="s">
        <v>139</v>
      </c>
      <c r="C13" s="4"/>
      <c r="D13" s="6">
        <v>0</v>
      </c>
      <c r="E13" s="6">
        <v>-884943900</v>
      </c>
    </row>
    <row r="14" spans="1:5" x14ac:dyDescent="0.2">
      <c r="A14" s="2" t="s">
        <v>140</v>
      </c>
      <c r="B14" s="4" t="s">
        <v>141</v>
      </c>
      <c r="C14" s="4"/>
      <c r="D14" s="5">
        <f>SUM(D10:D13)</f>
        <v>-2756462282</v>
      </c>
      <c r="E14" s="5">
        <f>SUM(E10:E13)</f>
        <v>-1019139752</v>
      </c>
    </row>
    <row r="15" spans="1:5" x14ac:dyDescent="0.2">
      <c r="A15" s="3" t="s">
        <v>142</v>
      </c>
      <c r="B15" s="4" t="s">
        <v>143</v>
      </c>
      <c r="C15" s="4"/>
      <c r="D15" s="6">
        <v>715125526641</v>
      </c>
      <c r="E15" s="6">
        <v>-1229342110768</v>
      </c>
    </row>
    <row r="16" spans="1:5" x14ac:dyDescent="0.2">
      <c r="A16" s="3" t="s">
        <v>144</v>
      </c>
      <c r="B16" s="4" t="s">
        <v>106</v>
      </c>
      <c r="C16" s="4"/>
      <c r="D16" s="6">
        <v>-302985670492</v>
      </c>
      <c r="E16" s="6">
        <v>-530608329563</v>
      </c>
    </row>
    <row r="17" spans="1:5" x14ac:dyDescent="0.2">
      <c r="A17" s="3" t="s">
        <v>145</v>
      </c>
      <c r="B17" s="4" t="s">
        <v>108</v>
      </c>
      <c r="C17" s="4"/>
      <c r="D17" s="6">
        <v>-203353340120</v>
      </c>
      <c r="E17" s="6">
        <v>1369067939071</v>
      </c>
    </row>
    <row r="18" spans="1:5" x14ac:dyDescent="0.2">
      <c r="A18" s="3" t="s">
        <v>146</v>
      </c>
      <c r="B18" s="4" t="s">
        <v>147</v>
      </c>
      <c r="C18" s="4"/>
      <c r="D18" s="6">
        <v>-77398294379</v>
      </c>
      <c r="E18" s="6">
        <v>-86752932874</v>
      </c>
    </row>
    <row r="19" spans="1:5" x14ac:dyDescent="0.2">
      <c r="A19" s="3" t="s">
        <v>148</v>
      </c>
      <c r="B19" s="4" t="s">
        <v>149</v>
      </c>
      <c r="C19" s="4"/>
      <c r="D19" s="6">
        <v>-8047969851</v>
      </c>
      <c r="E19" s="6">
        <v>0</v>
      </c>
    </row>
    <row r="20" spans="1:5" x14ac:dyDescent="0.2">
      <c r="A20" s="2" t="s">
        <v>150</v>
      </c>
      <c r="B20" s="4" t="s">
        <v>110</v>
      </c>
      <c r="C20" s="4"/>
      <c r="D20" s="5">
        <f>SUM(D14:D19)</f>
        <v>120583789517</v>
      </c>
      <c r="E20" s="5">
        <f>SUM(E14:E19)</f>
        <v>-478654573886</v>
      </c>
    </row>
    <row r="21" spans="1:5" x14ac:dyDescent="0.2">
      <c r="A21" s="2" t="s">
        <v>151</v>
      </c>
      <c r="B21" s="4"/>
      <c r="C21" s="4"/>
      <c r="D21" s="5" t="s">
        <v>3</v>
      </c>
      <c r="E21" s="5" t="s">
        <v>3</v>
      </c>
    </row>
    <row r="22" spans="1:5" x14ac:dyDescent="0.2">
      <c r="A22" s="3" t="s">
        <v>187</v>
      </c>
      <c r="B22" s="4" t="s">
        <v>152</v>
      </c>
      <c r="C22" s="4"/>
      <c r="D22" s="6">
        <v>0</v>
      </c>
      <c r="E22" s="6">
        <v>884943900</v>
      </c>
    </row>
    <row r="23" spans="1:5" x14ac:dyDescent="0.2">
      <c r="A23" s="2" t="s">
        <v>153</v>
      </c>
      <c r="B23" s="4" t="s">
        <v>120</v>
      </c>
      <c r="C23" s="4"/>
      <c r="D23" s="5">
        <f>SUM(D22:D22)</f>
        <v>0</v>
      </c>
      <c r="E23" s="5">
        <f>SUM(E22:E22)</f>
        <v>884943900</v>
      </c>
    </row>
    <row r="24" spans="1:5" x14ac:dyDescent="0.2">
      <c r="A24" s="2" t="s">
        <v>154</v>
      </c>
      <c r="B24" s="4"/>
      <c r="C24" s="4"/>
      <c r="D24" s="5" t="s">
        <v>3</v>
      </c>
      <c r="E24" s="5" t="s">
        <v>3</v>
      </c>
    </row>
    <row r="25" spans="1:5" s="17" customFormat="1" x14ac:dyDescent="0.2">
      <c r="A25" s="26" t="s">
        <v>204</v>
      </c>
      <c r="B25" s="27" t="s">
        <v>122</v>
      </c>
      <c r="C25" s="4"/>
      <c r="D25" s="5"/>
      <c r="E25" s="5">
        <v>371421661000</v>
      </c>
    </row>
    <row r="26" spans="1:5" s="17" customFormat="1" x14ac:dyDescent="0.2">
      <c r="A26" s="25" t="s">
        <v>203</v>
      </c>
      <c r="B26" s="4" t="s">
        <v>201</v>
      </c>
      <c r="C26" s="4"/>
      <c r="D26" s="5"/>
      <c r="E26" s="5">
        <v>480000000000</v>
      </c>
    </row>
    <row r="27" spans="1:5" x14ac:dyDescent="0.2">
      <c r="A27" s="3" t="s">
        <v>202</v>
      </c>
      <c r="B27" s="4" t="s">
        <v>155</v>
      </c>
      <c r="C27" s="4"/>
      <c r="D27" s="6">
        <v>-213333333332</v>
      </c>
      <c r="E27" s="6">
        <v>0</v>
      </c>
    </row>
    <row r="28" spans="1:5" x14ac:dyDescent="0.2">
      <c r="A28" s="2" t="s">
        <v>156</v>
      </c>
      <c r="B28" s="4" t="s">
        <v>126</v>
      </c>
      <c r="C28" s="4"/>
      <c r="D28" s="5">
        <f>SUM(D27:D27)</f>
        <v>-213333333332</v>
      </c>
      <c r="E28" s="5">
        <v>851421661000</v>
      </c>
    </row>
    <row r="29" spans="1:5" x14ac:dyDescent="0.2">
      <c r="A29" s="2" t="s">
        <v>157</v>
      </c>
      <c r="B29" s="4" t="s">
        <v>127</v>
      </c>
      <c r="C29" s="4"/>
      <c r="D29" s="5">
        <f>D20+D23+D28</f>
        <v>-92749543815</v>
      </c>
      <c r="E29" s="5">
        <f>E20+E23+E28</f>
        <v>373652031014</v>
      </c>
    </row>
    <row r="30" spans="1:5" x14ac:dyDescent="0.2">
      <c r="A30" s="18" t="s">
        <v>158</v>
      </c>
      <c r="B30" s="4" t="s">
        <v>130</v>
      </c>
      <c r="C30" s="4"/>
      <c r="D30" s="19">
        <v>374704220315</v>
      </c>
      <c r="E30" s="19">
        <v>1052189301</v>
      </c>
    </row>
    <row r="31" spans="1:5" x14ac:dyDescent="0.2">
      <c r="A31" s="2" t="s">
        <v>159</v>
      </c>
      <c r="B31" s="4" t="s">
        <v>131</v>
      </c>
      <c r="C31" s="4"/>
      <c r="D31" s="5">
        <f>D29+D30</f>
        <v>281954676500</v>
      </c>
      <c r="E31" s="5">
        <f>E29+E30</f>
        <v>374704220315</v>
      </c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CF - Indirect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2019-02-26T08:09:18Z</dcterms:created>
  <dcterms:modified xsi:type="dcterms:W3CDTF">2019-06-04T14:43:37Z</dcterms:modified>
</cp:coreProperties>
</file>